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58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1'!$A$1:$BV$319</definedName>
  </definedNames>
  <calcPr fullCalcOnLoad="1"/>
</workbook>
</file>

<file path=xl/sharedStrings.xml><?xml version="1.0" encoding="utf-8"?>
<sst xmlns="http://schemas.openxmlformats.org/spreadsheetml/2006/main" count="486" uniqueCount="238">
  <si>
    <t>Приложение 1                                                                                                                                                к   муниципальной  программе  «Комплексное развитие территории муниципального образования сельское поселение "Есинка» Ржевского района Тверской области на 2016-2020 годы"</t>
  </si>
  <si>
    <t xml:space="preserve">Характеристика   муниципальной  программы </t>
  </si>
  <si>
    <t>«Комплексное развитие территории муниципального образования сельское поселение "Есинка" Ржевского района Тверской области на 2016-2020 годы"</t>
  </si>
  <si>
    <t>Администратор муниципальной программы   -  Администрация муниципального образования сельское поселение "Есинка"</t>
  </si>
  <si>
    <t>Принятые обозначения и сокращения:</t>
  </si>
  <si>
    <t>1. Программа - муниципальная программа  «Комплексное развитие территории муниципального образования сельское поселение "Есинка" Ржевского района Тверской области на 2016-2020 годы</t>
  </si>
  <si>
    <t>2. Подпрограмма  - подпрограмма муниципальной программы  «Комплексное развитие территории муниципального образования сельское поселение "Есинка" Ржевского района Тверской области на 2016-2020 годы</t>
  </si>
  <si>
    <t>3. Задача  - задача  подпрограммы.</t>
  </si>
  <si>
    <t>4. Мероприятие - мероприятие подпрограммы.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</si>
  <si>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</si>
  <si>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 xml:space="preserve">Коды бюджетной классификации </t>
  </si>
  <si>
    <t>Дополнительный аналитический код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</si>
  <si>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</si>
  <si>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</si>
  <si>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</si>
  <si>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</si>
  <si>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</si>
  <si>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</si>
  <si>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Финансоый год, предшедствующий реализации программы,  2013 год</t>
  </si>
  <si>
    <t>Объем ассигнований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</si>
  <si>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</si>
  <si>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</si>
  <si>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</si>
  <si>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</si>
  <si>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</si>
  <si>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</si>
  <si>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</si>
  <si>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</si>
  <si>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</si>
  <si>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</si>
  <si>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</si>
  <si>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Задача подпрограммы</t>
  </si>
  <si>
    <t>Направление расходов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</si>
  <si>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</si>
  <si>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</si>
  <si>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</si>
  <si>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</si>
  <si>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</si>
  <si>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</si>
  <si>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</si>
  <si>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</si>
  <si>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>2016 год</t>
  </si>
  <si>
    <t>2017 год</t>
  </si>
  <si>
    <t>2018 год</t>
  </si>
  <si>
    <t>2019 год</t>
  </si>
  <si>
    <t>2020 год</t>
  </si>
  <si>
    <t>тыс.руб.</t>
  </si>
  <si>
    <t>-</t>
  </si>
  <si>
    <t>x</t>
  </si>
  <si>
    <t>Цель  2  «Повышение уровня благоустройства внутрипоселковых дорог, улучшение их внешнего облика и создание максимально благоприятных, комфортных и безопасных условий для проживания и отдыха жителей деревни, сокращение дорожно-транспортных происшествий»</t>
  </si>
  <si>
    <t>Цель  3  «Улучшение состояния коммунальной инфраструктуры и повышение качества предоставления коммунальных услуг, а также комплексное решение проблем развития благоустройства по улучшению санитарного и эстетического вида территории сельского поселения, создание максимально благоприятных, комфортных и безопасных условий для проживания и отдыха жителей сельского поселения»</t>
  </si>
  <si>
    <t>Цель  5  «Привлечение внимания общественности к решению социальных проблем отдельных категорий граждан, усиление социальной поддержки пенсионеров, инвалидов, семей и детей»</t>
  </si>
  <si>
    <t>Показатель  1 "Расширение форм и видов социальной помощи и услуг для социально- незащищенных категорий граждан»</t>
  </si>
  <si>
    <t>Цель  6  «Улучшение обеспечения населения питьевой водой нормативного качества и в достаточном количестве, рациональное использование источников питьевого водоснабжения, обеспечение санитарного благополучия населения »</t>
  </si>
  <si>
    <t>Показатель  1 “Повышение качества  обслуживания потребителей”</t>
  </si>
  <si>
    <r>
      <t>Показатель7 «С</t>
    </r>
    <r>
      <rPr>
        <sz val="12"/>
        <color indexed="8"/>
        <rFont val="Times New Roman"/>
        <family val="1"/>
      </rPr>
      <t>оздание на территории сельского поселения благоприятных условий для отдыха,  обеспечения занятости населения во внерабочее время, предотвращение негативных социальных явлений в детской и молодёжной среде»</t>
    </r>
  </si>
  <si>
    <r>
      <t>Подпрограмма 1  «Обеспечение пожарной безопасности в сельском поселении «Есинка»</t>
    </r>
    <r>
      <rPr>
        <sz val="12"/>
        <rFont val="Times New Roman"/>
        <family val="1"/>
      </rPr>
      <t xml:space="preserve"> </t>
    </r>
  </si>
  <si>
    <r>
      <t>Задача 1   «Обеспечение первичных мер пожарной безопасности   на территории сельского поселения</t>
    </r>
    <r>
      <rPr>
        <b/>
        <sz val="12"/>
        <rFont val="Calibri"/>
        <family val="2"/>
      </rPr>
      <t>»</t>
    </r>
  </si>
  <si>
    <t xml:space="preserve">Показатель  1   «Уменьшение количества возгораний» </t>
  </si>
  <si>
    <r>
      <t>≤</t>
    </r>
    <r>
      <rPr>
        <sz val="9"/>
        <rFont val="Arial"/>
        <family val="2"/>
      </rPr>
      <t xml:space="preserve"> 100 %</t>
    </r>
  </si>
  <si>
    <t>Подпрограмма 2 «Осуществление дорожной деятельности  в границах сельского поселения «Есинка»</t>
  </si>
  <si>
    <t xml:space="preserve">Подпрограмма 3 «Поддержка жилищно-коммунального хозяйства и благоустройства территории сельского поселения «Есинка»»
</t>
  </si>
  <si>
    <t>Мероприятие 1  “Содержание муниципального имущества»</t>
  </si>
  <si>
    <t>Подпрограмма 4 «Основные направления молодежной политики и развитие физической культуры и спорта в сельском поселении «Есинка»»</t>
  </si>
  <si>
    <t>Задача 1  Обеспечение условий для развития физической культуры и массового спорта среди всех возрастных групп и категорий населения сельского поселения</t>
  </si>
  <si>
    <r>
      <t xml:space="preserve">Задача 2 </t>
    </r>
    <r>
      <rPr>
        <sz val="12"/>
        <rFont val="Times New Roman"/>
        <family val="1"/>
      </rPr>
      <t>“</t>
    </r>
    <r>
      <rPr>
        <b/>
        <sz val="12"/>
        <rFont val="Times New Roman"/>
        <family val="1"/>
      </rPr>
      <t>Пропаганда физической культуры и здорового образа жизни»</t>
    </r>
  </si>
  <si>
    <t>Подпрограмма 5 «Социальная поддержка населения в сельском поселении «Есинка»»</t>
  </si>
  <si>
    <t xml:space="preserve">Подпрограмма 6 «Поддержка местных инициатив муниципального образования сельское поселение «Есинка»
</t>
  </si>
  <si>
    <t>Подпрограмма 7 «Развитие и укрепление культурно-досуговой деятельности на территории сельского поселения «Есинка»»</t>
  </si>
  <si>
    <t xml:space="preserve">Обеспечивающая подпрограмма 
 </t>
  </si>
  <si>
    <t xml:space="preserve">1. Обеспечение деятельности   администраторов программы </t>
  </si>
  <si>
    <t>1.1 Расходы по аппарату администрации сельского поселения "Есинка"</t>
  </si>
  <si>
    <t>Показатель 1  «Количество работников администрации, прошедших курсы повышения квалификации</t>
  </si>
  <si>
    <t>А</t>
  </si>
  <si>
    <t>У</t>
  </si>
  <si>
    <t>2018 г.</t>
  </si>
  <si>
    <t>доведено лимиты</t>
  </si>
  <si>
    <t>потребность по ГП</t>
  </si>
  <si>
    <t>остаток</t>
  </si>
  <si>
    <t>2011 (чистые)</t>
  </si>
  <si>
    <t>2013 план ГП</t>
  </si>
  <si>
    <t>2013 к 2012</t>
  </si>
  <si>
    <t>2013 к 2011</t>
  </si>
  <si>
    <r>
      <t>Показатель:</t>
    </r>
    <r>
      <rPr>
        <sz val="12"/>
        <rFont val="Times New Roman"/>
        <family val="1"/>
      </rPr>
      <t xml:space="preserve"> “Количество оказанных услуг  по муниципальному имуществу»</t>
    </r>
  </si>
  <si>
    <t>Показатель: « Количество  объектов  муниципального имущества”</t>
  </si>
  <si>
    <t>шт.</t>
  </si>
  <si>
    <t>чел.</t>
  </si>
  <si>
    <t>км</t>
  </si>
  <si>
    <t>Задача 2 «Текущий ремонт дорог сельского поселения»</t>
  </si>
  <si>
    <t>кв.м</t>
  </si>
  <si>
    <t>кол-во</t>
  </si>
  <si>
    <t>да/нет</t>
  </si>
  <si>
    <t>да</t>
  </si>
  <si>
    <r>
      <t>Задача 1 « Развитие и укрепление культурно-досуговой деятельности</t>
    </r>
    <r>
      <rPr>
        <b/>
        <sz val="12"/>
        <color indexed="8"/>
        <rFont val="Times New Roman"/>
        <family val="1"/>
      </rPr>
      <t>»</t>
    </r>
  </si>
  <si>
    <t>Задача 2 «Укрепление материально-технической базы учреждений культуры»</t>
  </si>
  <si>
    <t>- на муниципальное задание</t>
  </si>
  <si>
    <t>- на иные цели</t>
  </si>
  <si>
    <t>тыс.руб</t>
  </si>
  <si>
    <t>Б</t>
  </si>
  <si>
    <t>1.2 Содержание Главы администрации сельского поселения</t>
  </si>
  <si>
    <t>С</t>
  </si>
  <si>
    <t>2 Межбюджетные  трансферты на переданные полномочия по формированию, исполнению и контролю за исполнением бюджета сельского поселения</t>
  </si>
  <si>
    <t>3. Административные  мероприятия</t>
  </si>
  <si>
    <t>Административное мероприятие  3.1  «Повышение квалификации работников"</t>
  </si>
  <si>
    <t>ед.</t>
  </si>
  <si>
    <t>Задача 2 "Организация обучения мерам пожарной безопасности и пропаганда пожарно-технических знаний"</t>
  </si>
  <si>
    <t>Задача 1 «Содержание существующей сети дорог сельского поселения»</t>
  </si>
  <si>
    <t>тыс. руб.</t>
  </si>
  <si>
    <t>Задача 1 "Повышение качества коммунальных услуг и их экономическую доступность для населения"</t>
  </si>
  <si>
    <t>Задача 3 «Оказание услуг по муниципальному имуществу»</t>
  </si>
  <si>
    <t xml:space="preserve">тыс. руб. </t>
  </si>
  <si>
    <t>куб. м</t>
  </si>
  <si>
    <r>
      <t xml:space="preserve">Задача 1 </t>
    </r>
    <r>
      <rPr>
        <b/>
        <sz val="12"/>
        <rFont val="Arial"/>
        <family val="2"/>
      </rPr>
      <t>«</t>
    </r>
    <r>
      <rPr>
        <b/>
        <sz val="12"/>
        <rFont val="Times New Roman"/>
        <family val="1"/>
      </rPr>
      <t>Оказание социальной поддержки жителям  сельского поселения»</t>
    </r>
  </si>
  <si>
    <t>Задача 1 «Улучшение  обеспечения населения  питьевой водой нормативного качества»</t>
  </si>
  <si>
    <t>Задача 2 «Улучшение благоустройства населенных пунктов»</t>
  </si>
  <si>
    <t>Подпрограмма 8 "Обеспечение правопорядка и безопасности граждан"</t>
  </si>
  <si>
    <t>Показатель  1 "Объем дорожного покрытия приведенное в соответствие с существующими правилами и нормами"</t>
  </si>
  <si>
    <t>Показатель  1 "Получение населением сельского поселения качественных коммунальных услуг и их экономическая доступность»</t>
  </si>
  <si>
    <t>Цель  4  «Создание условий для включения молодежи как активного субъекта в процессы социально-экономического, общественно-политического, культурного развития и  условий для развития физической культуры и спорта»</t>
  </si>
  <si>
    <t>Показатель  1 "Увеличение количества населения в том числе детей и подростков , занимающихся физической культурой и  спортом снижение уровня преступности среди несовершеннолетних"</t>
  </si>
  <si>
    <t>Цель7 “Стимулирование развития и укрепления культурно-досуговой деятельности на территории сельского поселения “Есинка”"</t>
  </si>
  <si>
    <r>
      <rPr>
        <b/>
        <sz val="12"/>
        <rFont val="Times New Roman"/>
        <family val="1"/>
      </rPr>
      <t>Мероприятие 1.001</t>
    </r>
    <r>
      <rPr>
        <sz val="12"/>
        <rFont val="Times New Roman"/>
        <family val="1"/>
      </rPr>
      <t xml:space="preserve"> «Приобретение спортивного инвентаря, материалов для спортплощадки»</t>
    </r>
  </si>
  <si>
    <r>
      <t>Мероприятие 1.002 «</t>
    </r>
    <r>
      <rPr>
        <sz val="12"/>
        <color indexed="8"/>
        <rFont val="Times New Roman"/>
        <family val="1"/>
      </rPr>
      <t>Развитие сети спортивных сооружений»</t>
    </r>
  </si>
  <si>
    <r>
      <t xml:space="preserve">Административное мероприятие 1.003  </t>
    </r>
    <r>
      <rPr>
        <sz val="12"/>
        <rFont val="Times New Roman"/>
        <family val="1"/>
      </rPr>
      <t>«Обеспечение кадрами»</t>
    </r>
  </si>
  <si>
    <t>Мероприятие 1.004 "Пенсия за выслугу лет лицам,замещавшим муниципальные должности муниципальной службы сельского поселения "</t>
  </si>
  <si>
    <t>Задача 1" Реализация государственных полномочий"</t>
  </si>
  <si>
    <t>Мероприятие 1.002 "Финансовое обеспечение по реализации государственных полномочий по созданию административных комиссий"</t>
  </si>
  <si>
    <t>Мероприятие 1.001 " Мероприятия  на осуществление первичного воинского учета на территории сельского поселения"</t>
  </si>
  <si>
    <t>О</t>
  </si>
  <si>
    <t xml:space="preserve">Задача 2 «Благоустройство территорий населенных пунктов" </t>
  </si>
  <si>
    <t>Административное мероприятие 1.003:  “Проведение мероприятий на территории сельского поселения "Есинка""</t>
  </si>
  <si>
    <t>Мероприятие 1.002: ”Оказание  поддержки  детям из малообеспеченных семей”.</t>
  </si>
  <si>
    <t>Г</t>
  </si>
  <si>
    <t>В</t>
  </si>
  <si>
    <t xml:space="preserve"> Мероприятие 1.001 «Опашка населенных пунктов" </t>
  </si>
  <si>
    <t xml:space="preserve">Мероприятие  1.002 «Устройство, содержание и ремонт противопожарных  водоемов» </t>
  </si>
  <si>
    <t xml:space="preserve">Мероприятие 1.003 "Приобретение пожарно-технического вооружения"  </t>
  </si>
  <si>
    <t>Административное мероприятие  2.001" Проведение инструктажей, распространения листовок"</t>
  </si>
  <si>
    <t>Администартивное мероприятие 2.002 "Создание добровольных пожарных дружин (ДПД)"</t>
  </si>
  <si>
    <t>Мероприятие 1.001 «Содержание дорог  в зимний период»</t>
  </si>
  <si>
    <t>Мероприятие 1.002 «Содержание дорог  в летний период»</t>
  </si>
  <si>
    <t>Мероприятие 1.003 « Грейдирование дорог»</t>
  </si>
  <si>
    <t>Мероприятие 2.001 « Грейдирование дорог»</t>
  </si>
  <si>
    <t>Мероприятие 2.002 «Восстановление изнощшенных слоев афальтобетонных покрытий на небольших участках дороги</t>
  </si>
  <si>
    <t>Мероприятие 1.001 «Содержание и ремонт сетей водоснабжения и водоотведения»</t>
  </si>
  <si>
    <t>Мероприятие 1.002  « Вывоз ТБО»</t>
  </si>
  <si>
    <t>Мероприятие 1.003 "Содержание муниципального жилого фонда"</t>
  </si>
  <si>
    <t>Мероприятие 1.004 "Переданные полномочия по содержанию муниципального жилищного фонда"</t>
  </si>
  <si>
    <r>
      <rPr>
        <b/>
        <sz val="12"/>
        <rFont val="Times New Roman"/>
        <family val="1"/>
      </rPr>
      <t>Мероприятие 2.001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“Благоустройство воинских захоронений, памятных мест и гражданских кладбищ»</t>
    </r>
  </si>
  <si>
    <r>
      <t>Мероприятие 2.002</t>
    </r>
    <r>
      <rPr>
        <sz val="12"/>
        <rFont val="Times New Roman"/>
        <family val="1"/>
      </rPr>
      <t xml:space="preserve"> “Окашивание  населенных пунктов ” </t>
    </r>
  </si>
  <si>
    <r>
      <t xml:space="preserve">Мероприятие 2.003 </t>
    </r>
    <r>
      <rPr>
        <sz val="12"/>
        <color indexed="8"/>
        <rFont val="Times New Roman"/>
        <family val="1"/>
      </rPr>
      <t xml:space="preserve"> «Приобретение материалов для благоустройства» </t>
    </r>
  </si>
  <si>
    <r>
      <t xml:space="preserve">Мероприятие 2.004 : </t>
    </r>
    <r>
      <rPr>
        <sz val="12"/>
        <rFont val="Times New Roman"/>
        <family val="1"/>
      </rPr>
      <t>«Уличное освещение»</t>
    </r>
  </si>
  <si>
    <t>Административное мероприятие 2.001 «Проведение  соревнований среди школьников и взрослых»</t>
  </si>
  <si>
    <r>
      <t xml:space="preserve"> </t>
    </r>
    <r>
      <rPr>
        <sz val="12"/>
        <rFont val="Times New Roman"/>
        <family val="1"/>
      </rPr>
      <t>Административное мероприятие 2.002: “Проведение классных часов, лекций,  пропагандирующих  здоровый образ жизни»</t>
    </r>
  </si>
  <si>
    <t>Мероприятие 1.001  “Ремонт водопроводных сетей»</t>
  </si>
  <si>
    <t>Мероприятие 1.002:  “Строительство и ремонт колодцев</t>
  </si>
  <si>
    <t>Мероприятие 2.001:   “ Ремонт дорог и тротуаров»</t>
  </si>
  <si>
    <t>Мероприятие 2.002: "Благоустройство  детских площадок»</t>
  </si>
  <si>
    <t>Мероприятие 2.003: “Обустройство территории контейнерных площадок »</t>
  </si>
  <si>
    <r>
      <t>Мероприятие 2.004 : “ Ремонт объектов культуры и спорта</t>
    </r>
    <r>
      <rPr>
        <sz val="12"/>
        <rFont val="Arial"/>
        <family val="2"/>
      </rPr>
      <t>»</t>
    </r>
  </si>
  <si>
    <t>Мероприятие 1.001: “Субсидии на содержание учреждений культуры сельского поселения "</t>
  </si>
  <si>
    <r>
      <t>Мероприятие 2.001: “Ремонт зданий учреждений культуры</t>
    </r>
    <r>
      <rPr>
        <sz val="12"/>
        <rFont val="Arial"/>
        <family val="2"/>
      </rPr>
      <t>”</t>
    </r>
  </si>
  <si>
    <t>Мероприятие  2.002: «Приобретение  музыкальной аппаратуры”</t>
  </si>
  <si>
    <r>
      <t>Мероприятие 2.003 "Приобретение материалов для кружковой работы и костюмов”</t>
    </r>
    <r>
      <rPr>
        <sz val="12"/>
        <rFont val="Arial"/>
        <family val="2"/>
      </rPr>
      <t xml:space="preserve"> </t>
    </r>
  </si>
  <si>
    <t>Мероприятие 1.001: «Приобретение подарков ветеранам Великой Отечественной войны ко Дню Победы».</t>
  </si>
  <si>
    <t>Э</t>
  </si>
  <si>
    <r>
      <rPr>
        <sz val="12"/>
        <rFont val="Times New Roman"/>
        <family val="1"/>
      </rPr>
      <t xml:space="preserve">Цель   </t>
    </r>
    <r>
      <rPr>
        <sz val="12"/>
        <rFont val="Calibri"/>
        <family val="2"/>
      </rPr>
      <t>«Создание комплексных благоприятных социально-бытовых условий проживания на территории муниципального образования сельское поселение "Есинка" Ржевского района Тверской области, повышение качества жизни населения»</t>
    </r>
  </si>
  <si>
    <t>4563,972</t>
  </si>
  <si>
    <t>17785,222</t>
  </si>
  <si>
    <t>3078,16</t>
  </si>
  <si>
    <t>1500</t>
  </si>
  <si>
    <t>507</t>
  </si>
  <si>
    <t>2535</t>
  </si>
  <si>
    <t>200,151</t>
  </si>
  <si>
    <t>440,151</t>
  </si>
  <si>
    <t>847,750</t>
  </si>
  <si>
    <t>9319,55</t>
  </si>
  <si>
    <t>8419,55</t>
  </si>
  <si>
    <t>8369,55</t>
  </si>
  <si>
    <t>8769,55</t>
  </si>
  <si>
    <t>41911,895</t>
  </si>
  <si>
    <t>0,3</t>
  </si>
  <si>
    <t>18880,222</t>
  </si>
  <si>
    <t>%</t>
  </si>
  <si>
    <t>Показатель  1 «Доля расходов на содержание органов местного самоуправления "</t>
  </si>
  <si>
    <t xml:space="preserve">Показатель  2 «Доля граждан, охваченных мерами социальной поддержки от общего числа населения сельского поселения" </t>
  </si>
  <si>
    <t xml:space="preserve">Программа, всего </t>
  </si>
  <si>
    <t>Показатель 1 «Количество опаханных населенных пунктов"</t>
  </si>
  <si>
    <r>
      <t>Показатель 1 "Количество  объектов пожарного водоснабжения"</t>
    </r>
    <r>
      <rPr>
        <sz val="10"/>
        <rFont val="Times New Roman"/>
        <family val="1"/>
      </rPr>
      <t xml:space="preserve"> </t>
    </r>
  </si>
  <si>
    <t>Показатель   1 "Количество приобретенного инвентаря"</t>
  </si>
  <si>
    <t xml:space="preserve">Показатель  1 "Число граждан, прошедших обучение" </t>
  </si>
  <si>
    <t xml:space="preserve">Показатель 1 "Число граждан, прошедших инструктаж" </t>
  </si>
  <si>
    <t>Показатель 1 "Количество членов ДПД"</t>
  </si>
  <si>
    <t>Показатель 1  «Количество отремонтированных дорог»</t>
  </si>
  <si>
    <t>Показатель 1 «Количество дорог»</t>
  </si>
  <si>
    <t xml:space="preserve">Показатель  1 "  Количество грейдированных дорог </t>
  </si>
  <si>
    <t>Показатель 1  "Количество грейдированных дорог (км)»</t>
  </si>
  <si>
    <t>Показатель 1  "Количество отремонтированных дорог (км)"</t>
  </si>
  <si>
    <t>Показатель 1 «Количество отремонтированных дорог (км)"</t>
  </si>
  <si>
    <r>
      <t>Показатель 1  "Количеество отремонтированных объектов ЖКХ</t>
    </r>
    <r>
      <rPr>
        <b/>
        <sz val="12"/>
        <rFont val="Times New Roman"/>
        <family val="1"/>
      </rPr>
      <t>"</t>
    </r>
  </si>
  <si>
    <t>Показатель 1  " Количество отремонтированных объктов и качество содержания"</t>
  </si>
  <si>
    <r>
      <t xml:space="preserve"> Показатель 1 «Количество вывезенных ТБО (куб.м)</t>
    </r>
    <r>
      <rPr>
        <b/>
        <sz val="12"/>
        <rFont val="Times New Roman"/>
        <family val="1"/>
      </rPr>
      <t>»</t>
    </r>
  </si>
  <si>
    <t>Показатель 1 " Количество объектов муниципального  жилого фонда  "</t>
  </si>
  <si>
    <t xml:space="preserve"> Показатель 1 « Количество объектов   жилого фонда »</t>
  </si>
  <si>
    <r>
      <t xml:space="preserve">Показатель 1 </t>
    </r>
    <r>
      <rPr>
        <sz val="12"/>
        <rFont val="Times New Roman"/>
        <family val="1"/>
      </rPr>
      <t>“Количество благоустроенных населенных пунктов</t>
    </r>
    <r>
      <rPr>
        <b/>
        <sz val="12"/>
        <rFont val="Arial"/>
        <family val="2"/>
      </rPr>
      <t>»</t>
    </r>
  </si>
  <si>
    <r>
      <t xml:space="preserve">Показатель 1  </t>
    </r>
    <r>
      <rPr>
        <sz val="12"/>
        <rFont val="Times New Roman"/>
        <family val="1"/>
      </rPr>
      <t>"Количество объектов воинских захоронений"</t>
    </r>
  </si>
  <si>
    <r>
      <t>Показатель 1  "</t>
    </r>
    <r>
      <rPr>
        <sz val="12"/>
        <rFont val="Times New Roman"/>
        <family val="1"/>
      </rPr>
      <t>Количеество  окошенной территории"</t>
    </r>
  </si>
  <si>
    <r>
      <t>Показатель  1 "</t>
    </r>
    <r>
      <rPr>
        <sz val="12"/>
        <color indexed="8"/>
        <rFont val="Times New Roman"/>
        <family val="1"/>
      </rPr>
      <t>Количество  приобретенных материалов»</t>
    </r>
  </si>
  <si>
    <r>
      <t xml:space="preserve"> Показатель 1: </t>
    </r>
    <r>
      <rPr>
        <sz val="12"/>
        <rFont val="Times New Roman"/>
        <family val="1"/>
      </rPr>
      <t>«Количество объектов уличного освещения»</t>
    </r>
  </si>
  <si>
    <r>
      <t xml:space="preserve">Показатель 1 </t>
    </r>
    <r>
      <rPr>
        <sz val="12"/>
        <rFont val="Times New Roman"/>
        <family val="1"/>
      </rPr>
      <t>«Количество проводимых спортивных соревнований»</t>
    </r>
  </si>
  <si>
    <t>Показатель   1 "Количество приобретенных материалов"</t>
  </si>
  <si>
    <t>Показатель 1 "Увеличение количества спортивных сооружений»"</t>
  </si>
  <si>
    <t>Показатель 1   "Наличие тренеров по работе с молодежью»</t>
  </si>
  <si>
    <t>Показатель 1  “Количество жителей, привлеченных к занятиям физкультурой и массовым спортом»</t>
  </si>
  <si>
    <t>Показатель 1 «Количество соревнований»</t>
  </si>
  <si>
    <r>
      <t>Показатель 1: «Увеличение количества граждан, ведущих здоровый образ жизни</t>
    </r>
    <r>
      <rPr>
        <sz val="10"/>
        <rFont val="Times New Roman"/>
        <family val="1"/>
      </rPr>
      <t>»</t>
    </r>
  </si>
  <si>
    <t>Показатель 1: ”Количество жителей, получивших помощь»</t>
  </si>
  <si>
    <t>Показатель 1   "Количество ветеранов, получивших подарки»</t>
  </si>
  <si>
    <t>Показатель 1: "Количество семей, получивших помощь"</t>
  </si>
  <si>
    <t>Показатель 1: «Количество мероприятий"</t>
  </si>
  <si>
    <t>Показатель 1: "Количество человек, получивших  пенсию"</t>
  </si>
  <si>
    <t xml:space="preserve">Показатель 1: “Количество отремонтированных источников водоснабжения” </t>
  </si>
  <si>
    <t>Показатель 1: «Количество отремонтирочанных сетей водопровода »</t>
  </si>
  <si>
    <t>Показатель 1: «Количество  отремонтированных колодцев»</t>
  </si>
  <si>
    <t>Показатель 1: “Количество  построенных объектов благоустройства»</t>
  </si>
  <si>
    <t>Показатель 1: «Количество благоустроенных  площадок»</t>
  </si>
  <si>
    <t>Показатель 1: «Количество  обустроенных контейнерных площадок»»</t>
  </si>
  <si>
    <t>Показатель 1: "Количество  отремонтированных объектов культуры и спорта»</t>
  </si>
  <si>
    <t>Показатель 1: ”Количество  проведенных культурно-досуговых мероприятий для населения”</t>
  </si>
  <si>
    <r>
      <t>Показатель 1: «Количество   проведенных культурно -досуговых мероприятий”</t>
    </r>
    <r>
      <rPr>
        <b/>
        <sz val="12"/>
        <rFont val="Times New Roman"/>
        <family val="1"/>
      </rPr>
      <t xml:space="preserve"> </t>
    </r>
  </si>
  <si>
    <t>Показатель 1: “ Формирование привлекательности имиджа сельского поселения”</t>
  </si>
  <si>
    <t>Показатель 1: « Количество  отремонтированных помещений</t>
  </si>
  <si>
    <t>Показатель 1: “ Количество приобретенной музыкальной аппаратуры”</t>
  </si>
  <si>
    <t>Показатель 1: «Количество  приобретенных материалов</t>
  </si>
  <si>
    <t>Показатель 1  " Количество  военнообязанных граждан"</t>
  </si>
  <si>
    <t>Показатель 1 " Количество  военнообязанных граждан"</t>
  </si>
  <si>
    <t>Показатель 1 "Количество административных комиссий"</t>
  </si>
  <si>
    <t xml:space="preserve">Показатель 1: "Количество отремонтированных дорог и тротуаров"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</si>
</sst>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00"/>
    <numFmt numFmtId="167" formatCode="0.000"/>
    <numFmt numFmtId="168" formatCode="0.00000"/>
    <numFmt numFmtId="169" formatCode="0.0"/>
    <numFmt numFmtId="170" formatCode="#,##0.000"/>
    <numFmt numFmtId="171" formatCode="_-* #,##0.00_р_._-;\-* #,##0.00_р_._-;_-* \-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9"/>
      <name val="Arial Cyr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30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9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3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0" fontId="4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2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center" wrapText="1"/>
    </xf>
    <xf numFmtId="164" fontId="4" fillId="25" borderId="0" xfId="0" applyNumberFormat="1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25" borderId="0" xfId="0" applyNumberFormat="1" applyFont="1" applyFill="1" applyAlignment="1">
      <alignment horizontal="center" vertical="top" wrapText="1"/>
    </xf>
    <xf numFmtId="3" fontId="4" fillId="26" borderId="0" xfId="0" applyNumberFormat="1" applyFont="1" applyFill="1" applyAlignment="1">
      <alignment horizontal="right" vertical="center"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5" borderId="0" xfId="0" applyFont="1" applyFill="1" applyBorder="1" applyAlignment="1">
      <alignment horizontal="justify" vertical="top" wrapText="1"/>
    </xf>
    <xf numFmtId="0" fontId="5" fillId="26" borderId="0" xfId="0" applyFont="1" applyFill="1" applyBorder="1" applyAlignment="1">
      <alignment horizontal="justify" vertical="top" wrapText="1"/>
    </xf>
    <xf numFmtId="3" fontId="6" fillId="25" borderId="0" xfId="0" applyNumberFormat="1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wrapText="1"/>
    </xf>
    <xf numFmtId="0" fontId="6" fillId="25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25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 vertical="top" wrapText="1"/>
    </xf>
    <xf numFmtId="0" fontId="5" fillId="25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25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25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8" fillId="25" borderId="0" xfId="0" applyFont="1" applyFill="1" applyBorder="1" applyAlignment="1">
      <alignment horizontal="left" vertical="top" wrapText="1"/>
    </xf>
    <xf numFmtId="0" fontId="8" fillId="26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4" fillId="25" borderId="0" xfId="0" applyNumberFormat="1" applyFont="1" applyFill="1" applyBorder="1" applyAlignment="1">
      <alignment vertical="center" wrapText="1"/>
    </xf>
    <xf numFmtId="3" fontId="4" fillId="26" borderId="0" xfId="0" applyNumberFormat="1" applyFont="1" applyFill="1" applyBorder="1" applyAlignment="1">
      <alignment vertical="center" wrapText="1"/>
    </xf>
    <xf numFmtId="3" fontId="4" fillId="25" borderId="11" xfId="0" applyNumberFormat="1" applyFont="1" applyFill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3" fontId="4" fillId="25" borderId="16" xfId="0" applyNumberFormat="1" applyFont="1" applyFill="1" applyBorder="1" applyAlignment="1">
      <alignment horizontal="center" vertical="center" wrapText="1"/>
    </xf>
    <xf numFmtId="3" fontId="4" fillId="25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top"/>
    </xf>
    <xf numFmtId="167" fontId="12" fillId="27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3" fontId="3" fillId="28" borderId="13" xfId="0" applyNumberFormat="1" applyFont="1" applyFill="1" applyBorder="1" applyAlignment="1">
      <alignment horizontal="right" vertical="center"/>
    </xf>
    <xf numFmtId="3" fontId="3" fillId="28" borderId="10" xfId="0" applyNumberFormat="1" applyFont="1" applyFill="1" applyBorder="1" applyAlignment="1">
      <alignment horizontal="right" vertical="center"/>
    </xf>
    <xf numFmtId="165" fontId="3" fillId="28" borderId="10" xfId="0" applyNumberFormat="1" applyFont="1" applyFill="1" applyBorder="1" applyAlignment="1">
      <alignment horizontal="right" vertical="center"/>
    </xf>
    <xf numFmtId="3" fontId="3" fillId="28" borderId="14" xfId="0" applyNumberFormat="1" applyFont="1" applyFill="1" applyBorder="1" applyAlignment="1">
      <alignment horizontal="right" vertical="center"/>
    </xf>
    <xf numFmtId="0" fontId="3" fillId="25" borderId="0" xfId="0" applyFont="1" applyFill="1" applyBorder="1" applyAlignment="1">
      <alignment horizontal="right" vertical="center"/>
    </xf>
    <xf numFmtId="0" fontId="3" fillId="28" borderId="0" xfId="0" applyFont="1" applyFill="1" applyBorder="1" applyAlignment="1">
      <alignment/>
    </xf>
    <xf numFmtId="0" fontId="3" fillId="28" borderId="0" xfId="0" applyFont="1" applyFill="1" applyAlignment="1">
      <alignment/>
    </xf>
    <xf numFmtId="0" fontId="15" fillId="0" borderId="10" xfId="0" applyFont="1" applyFill="1" applyBorder="1" applyAlignment="1">
      <alignment horizontal="justify" vertical="top" wrapText="1"/>
    </xf>
    <xf numFmtId="3" fontId="4" fillId="29" borderId="13" xfId="0" applyNumberFormat="1" applyFont="1" applyFill="1" applyBorder="1" applyAlignment="1">
      <alignment horizontal="right" vertical="center"/>
    </xf>
    <xf numFmtId="3" fontId="4" fillId="29" borderId="10" xfId="0" applyNumberFormat="1" applyFont="1" applyFill="1" applyBorder="1" applyAlignment="1">
      <alignment horizontal="right" vertical="center"/>
    </xf>
    <xf numFmtId="165" fontId="3" fillId="29" borderId="10" xfId="0" applyNumberFormat="1" applyFont="1" applyFill="1" applyBorder="1" applyAlignment="1">
      <alignment horizontal="right" vertical="center" wrapText="1"/>
    </xf>
    <xf numFmtId="165" fontId="4" fillId="29" borderId="10" xfId="0" applyNumberFormat="1" applyFont="1" applyFill="1" applyBorder="1" applyAlignment="1">
      <alignment horizontal="right" vertical="center"/>
    </xf>
    <xf numFmtId="3" fontId="4" fillId="29" borderId="14" xfId="0" applyNumberFormat="1" applyFont="1" applyFill="1" applyBorder="1" applyAlignment="1">
      <alignment horizontal="right" vertical="center"/>
    </xf>
    <xf numFmtId="0" fontId="17" fillId="25" borderId="0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/>
    </xf>
    <xf numFmtId="0" fontId="4" fillId="29" borderId="0" xfId="0" applyFont="1" applyFill="1" applyAlignment="1">
      <alignment/>
    </xf>
    <xf numFmtId="0" fontId="18" fillId="0" borderId="10" xfId="0" applyFont="1" applyFill="1" applyBorder="1" applyAlignment="1">
      <alignment horizontal="justify" vertical="top" wrapText="1"/>
    </xf>
    <xf numFmtId="165" fontId="12" fillId="0" borderId="10" xfId="0" applyNumberFormat="1" applyFont="1" applyFill="1" applyBorder="1" applyAlignment="1">
      <alignment horizontal="center" vertical="top" wrapText="1"/>
    </xf>
    <xf numFmtId="3" fontId="4" fillId="25" borderId="13" xfId="0" applyNumberFormat="1" applyFont="1" applyFill="1" applyBorder="1" applyAlignment="1">
      <alignment horizontal="right" vertical="center"/>
    </xf>
    <xf numFmtId="3" fontId="4" fillId="26" borderId="10" xfId="0" applyNumberFormat="1" applyFont="1" applyFill="1" applyBorder="1" applyAlignment="1">
      <alignment horizontal="right" vertical="center"/>
    </xf>
    <xf numFmtId="3" fontId="4" fillId="25" borderId="10" xfId="0" applyNumberFormat="1" applyFont="1" applyFill="1" applyBorder="1" applyAlignment="1">
      <alignment horizontal="right" vertical="center"/>
    </xf>
    <xf numFmtId="165" fontId="3" fillId="25" borderId="10" xfId="0" applyNumberFormat="1" applyFont="1" applyFill="1" applyBorder="1" applyAlignment="1">
      <alignment horizontal="right" vertical="center" wrapText="1"/>
    </xf>
    <xf numFmtId="165" fontId="4" fillId="25" borderId="10" xfId="0" applyNumberFormat="1" applyFont="1" applyFill="1" applyBorder="1" applyAlignment="1">
      <alignment horizontal="right" vertical="center"/>
    </xf>
    <xf numFmtId="3" fontId="4" fillId="25" borderId="14" xfId="0" applyNumberFormat="1" applyFont="1" applyFill="1" applyBorder="1" applyAlignment="1">
      <alignment horizontal="right" vertical="center"/>
    </xf>
    <xf numFmtId="4" fontId="19" fillId="25" borderId="0" xfId="0" applyNumberFormat="1" applyFont="1" applyFill="1" applyBorder="1" applyAlignment="1">
      <alignment horizont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3" fontId="3" fillId="29" borderId="13" xfId="0" applyNumberFormat="1" applyFont="1" applyFill="1" applyBorder="1" applyAlignment="1">
      <alignment horizontal="right" vertical="center"/>
    </xf>
    <xf numFmtId="3" fontId="3" fillId="29" borderId="10" xfId="0" applyNumberFormat="1" applyFont="1" applyFill="1" applyBorder="1" applyAlignment="1">
      <alignment horizontal="right" vertical="center"/>
    </xf>
    <xf numFmtId="165" fontId="3" fillId="29" borderId="10" xfId="0" applyNumberFormat="1" applyFont="1" applyFill="1" applyBorder="1" applyAlignment="1">
      <alignment horizontal="right" vertical="center"/>
    </xf>
    <xf numFmtId="3" fontId="3" fillId="29" borderId="14" xfId="0" applyNumberFormat="1" applyFont="1" applyFill="1" applyBorder="1" applyAlignment="1">
      <alignment horizontal="right" vertical="center"/>
    </xf>
    <xf numFmtId="0" fontId="13" fillId="25" borderId="0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/>
    </xf>
    <xf numFmtId="0" fontId="3" fillId="29" borderId="0" xfId="0" applyFont="1" applyFill="1" applyAlignment="1">
      <alignment/>
    </xf>
    <xf numFmtId="165" fontId="12" fillId="25" borderId="10" xfId="0" applyNumberFormat="1" applyFont="1" applyFill="1" applyBorder="1" applyAlignment="1">
      <alignment horizontal="center" vertical="top"/>
    </xf>
    <xf numFmtId="0" fontId="19" fillId="25" borderId="0" xfId="0" applyFont="1" applyFill="1" applyBorder="1" applyAlignment="1">
      <alignment horizontal="center" wrapText="1"/>
    </xf>
    <xf numFmtId="169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justify" vertical="top" wrapText="1"/>
    </xf>
    <xf numFmtId="0" fontId="15" fillId="28" borderId="10" xfId="0" applyFont="1" applyFill="1" applyBorder="1" applyAlignment="1">
      <alignment horizontal="justify" vertical="top" wrapText="1"/>
    </xf>
    <xf numFmtId="0" fontId="12" fillId="28" borderId="10" xfId="0" applyFont="1" applyFill="1" applyBorder="1" applyAlignment="1">
      <alignment horizontal="center" vertical="top" wrapText="1"/>
    </xf>
    <xf numFmtId="3" fontId="12" fillId="28" borderId="10" xfId="0" applyNumberFormat="1" applyFont="1" applyFill="1" applyBorder="1" applyAlignment="1">
      <alignment horizontal="right" vertical="center" wrapText="1"/>
    </xf>
    <xf numFmtId="3" fontId="12" fillId="28" borderId="10" xfId="0" applyNumberFormat="1" applyFont="1" applyFill="1" applyBorder="1" applyAlignment="1">
      <alignment horizontal="right" vertical="center"/>
    </xf>
    <xf numFmtId="164" fontId="12" fillId="28" borderId="10" xfId="55" applyNumberFormat="1" applyFont="1" applyFill="1" applyBorder="1" applyAlignment="1" applyProtection="1">
      <alignment horizontal="center" vertical="top"/>
      <protection/>
    </xf>
    <xf numFmtId="165" fontId="12" fillId="28" borderId="10" xfId="0" applyNumberFormat="1" applyFont="1" applyFill="1" applyBorder="1" applyAlignment="1">
      <alignment horizontal="center" vertical="top" wrapText="1"/>
    </xf>
    <xf numFmtId="3" fontId="3" fillId="30" borderId="13" xfId="0" applyNumberFormat="1" applyFont="1" applyFill="1" applyBorder="1" applyAlignment="1">
      <alignment horizontal="right" vertical="center"/>
    </xf>
    <xf numFmtId="3" fontId="3" fillId="30" borderId="10" xfId="0" applyNumberFormat="1" applyFont="1" applyFill="1" applyBorder="1" applyAlignment="1">
      <alignment horizontal="right"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3" fillId="30" borderId="10" xfId="0" applyNumberFormat="1" applyFont="1" applyFill="1" applyBorder="1" applyAlignment="1">
      <alignment horizontal="right" vertical="center"/>
    </xf>
    <xf numFmtId="165" fontId="3" fillId="30" borderId="14" xfId="0" applyNumberFormat="1" applyFont="1" applyFill="1" applyBorder="1" applyAlignment="1">
      <alignment horizontal="right" vertical="center"/>
    </xf>
    <xf numFmtId="0" fontId="3" fillId="30" borderId="0" xfId="0" applyFont="1" applyFill="1" applyBorder="1" applyAlignment="1">
      <alignment/>
    </xf>
    <xf numFmtId="0" fontId="3" fillId="30" borderId="0" xfId="0" applyFont="1" applyFill="1" applyAlignment="1">
      <alignment/>
    </xf>
    <xf numFmtId="0" fontId="15" fillId="27" borderId="10" xfId="0" applyFont="1" applyFill="1" applyBorder="1" applyAlignment="1">
      <alignment horizontal="justify" vertical="top" wrapText="1"/>
    </xf>
    <xf numFmtId="3" fontId="3" fillId="31" borderId="13" xfId="0" applyNumberFormat="1" applyFont="1" applyFill="1" applyBorder="1" applyAlignment="1">
      <alignment horizontal="right" vertical="center" wrapText="1"/>
    </xf>
    <xf numFmtId="3" fontId="3" fillId="31" borderId="10" xfId="0" applyNumberFormat="1" applyFont="1" applyFill="1" applyBorder="1" applyAlignment="1">
      <alignment horizontal="right" vertical="center" wrapText="1"/>
    </xf>
    <xf numFmtId="165" fontId="3" fillId="31" borderId="10" xfId="0" applyNumberFormat="1" applyFont="1" applyFill="1" applyBorder="1" applyAlignment="1">
      <alignment horizontal="right" vertical="center" wrapText="1"/>
    </xf>
    <xf numFmtId="165" fontId="3" fillId="31" borderId="14" xfId="0" applyNumberFormat="1" applyFont="1" applyFill="1" applyBorder="1" applyAlignment="1">
      <alignment horizontal="right" vertical="center" wrapText="1"/>
    </xf>
    <xf numFmtId="0" fontId="3" fillId="31" borderId="0" xfId="0" applyFont="1" applyFill="1" applyBorder="1" applyAlignment="1">
      <alignment/>
    </xf>
    <xf numFmtId="4" fontId="21" fillId="31" borderId="0" xfId="0" applyNumberFormat="1" applyFont="1" applyFill="1" applyBorder="1" applyAlignment="1">
      <alignment horizontal="left" wrapText="1"/>
    </xf>
    <xf numFmtId="0" fontId="3" fillId="31" borderId="0" xfId="0" applyFont="1" applyFill="1" applyAlignment="1">
      <alignment/>
    </xf>
    <xf numFmtId="0" fontId="18" fillId="0" borderId="10" xfId="0" applyFont="1" applyFill="1" applyBorder="1" applyAlignment="1">
      <alignment horizontal="justify" vertical="top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26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19" fillId="25" borderId="0" xfId="0" applyFont="1" applyFill="1" applyBorder="1" applyAlignment="1">
      <alignment horizontal="center" vertical="top" wrapText="1"/>
    </xf>
    <xf numFmtId="0" fontId="3" fillId="25" borderId="0" xfId="0" applyFont="1" applyFill="1" applyBorder="1" applyAlignment="1">
      <alignment/>
    </xf>
    <xf numFmtId="4" fontId="21" fillId="25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3" fontId="3" fillId="29" borderId="14" xfId="0" applyNumberFormat="1" applyFont="1" applyFill="1" applyBorder="1" applyAlignment="1">
      <alignment horizontal="right" vertical="center" wrapText="1"/>
    </xf>
    <xf numFmtId="0" fontId="19" fillId="25" borderId="0" xfId="0" applyFont="1" applyFill="1" applyBorder="1" applyAlignment="1">
      <alignment horizontal="center" vertical="center" wrapText="1"/>
    </xf>
    <xf numFmtId="4" fontId="3" fillId="29" borderId="0" xfId="0" applyNumberFormat="1" applyFont="1" applyFill="1" applyBorder="1" applyAlignment="1">
      <alignment horizontal="left" wrapText="1"/>
    </xf>
    <xf numFmtId="3" fontId="3" fillId="25" borderId="13" xfId="0" applyNumberFormat="1" applyFont="1" applyFill="1" applyBorder="1" applyAlignment="1">
      <alignment horizontal="right" vertical="center"/>
    </xf>
    <xf numFmtId="3" fontId="3" fillId="25" borderId="10" xfId="0" applyNumberFormat="1" applyFont="1" applyFill="1" applyBorder="1" applyAlignment="1">
      <alignment horizontal="right" vertical="center"/>
    </xf>
    <xf numFmtId="165" fontId="3" fillId="25" borderId="10" xfId="0" applyNumberFormat="1" applyFont="1" applyFill="1" applyBorder="1" applyAlignment="1">
      <alignment horizontal="right" vertical="center"/>
    </xf>
    <xf numFmtId="3" fontId="3" fillId="25" borderId="14" xfId="0" applyNumberFormat="1" applyFont="1" applyFill="1" applyBorder="1" applyAlignment="1">
      <alignment horizontal="right" vertical="center" wrapText="1"/>
    </xf>
    <xf numFmtId="4" fontId="3" fillId="25" borderId="0" xfId="0" applyNumberFormat="1" applyFont="1" applyFill="1" applyBorder="1" applyAlignment="1">
      <alignment horizontal="left" wrapText="1"/>
    </xf>
    <xf numFmtId="0" fontId="3" fillId="25" borderId="0" xfId="0" applyFont="1" applyFill="1" applyAlignment="1">
      <alignment/>
    </xf>
    <xf numFmtId="4" fontId="21" fillId="29" borderId="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horizontal="right" vertical="center" wrapText="1"/>
    </xf>
    <xf numFmtId="165" fontId="3" fillId="25" borderId="14" xfId="0" applyNumberFormat="1" applyFont="1" applyFill="1" applyBorder="1" applyAlignment="1">
      <alignment horizontal="right" vertical="center" wrapText="1"/>
    </xf>
    <xf numFmtId="165" fontId="22" fillId="25" borderId="10" xfId="0" applyNumberFormat="1" applyFont="1" applyFill="1" applyBorder="1" applyAlignment="1">
      <alignment horizontal="right" vertical="center" wrapText="1"/>
    </xf>
    <xf numFmtId="3" fontId="22" fillId="25" borderId="14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left" vertical="top" wrapText="1"/>
    </xf>
    <xf numFmtId="3" fontId="3" fillId="32" borderId="13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65" fontId="3" fillId="32" borderId="10" xfId="0" applyNumberFormat="1" applyFont="1" applyFill="1" applyBorder="1" applyAlignment="1">
      <alignment horizontal="right" vertical="center" wrapText="1"/>
    </xf>
    <xf numFmtId="165" fontId="3" fillId="32" borderId="10" xfId="0" applyNumberFormat="1" applyFont="1" applyFill="1" applyBorder="1" applyAlignment="1">
      <alignment horizontal="right" vertical="center"/>
    </xf>
    <xf numFmtId="3" fontId="3" fillId="32" borderId="14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/>
    </xf>
    <xf numFmtId="4" fontId="21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Alignment="1">
      <alignment/>
    </xf>
    <xf numFmtId="164" fontId="12" fillId="0" borderId="10" xfId="55" applyNumberFormat="1" applyFont="1" applyFill="1" applyBorder="1" applyAlignment="1" applyProtection="1">
      <alignment horizontal="center" vertical="top"/>
      <protection/>
    </xf>
    <xf numFmtId="4" fontId="28" fillId="29" borderId="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25" borderId="0" xfId="0" applyFont="1" applyFill="1" applyBorder="1" applyAlignment="1">
      <alignment horizontal="center" vertical="top" wrapText="1"/>
    </xf>
    <xf numFmtId="0" fontId="3" fillId="25" borderId="0" xfId="0" applyFont="1" applyFill="1" applyBorder="1" applyAlignment="1">
      <alignment horizontal="justify" vertical="top" wrapText="1"/>
    </xf>
    <xf numFmtId="3" fontId="4" fillId="25" borderId="0" xfId="0" applyNumberFormat="1" applyFont="1" applyFill="1" applyBorder="1" applyAlignment="1">
      <alignment horizontal="right" vertical="center" wrapText="1"/>
    </xf>
    <xf numFmtId="164" fontId="4" fillId="25" borderId="0" xfId="0" applyNumberFormat="1" applyFont="1" applyFill="1" applyBorder="1" applyAlignment="1">
      <alignment horizontal="center" vertical="top" wrapText="1"/>
    </xf>
    <xf numFmtId="3" fontId="4" fillId="25" borderId="0" xfId="0" applyNumberFormat="1" applyFont="1" applyFill="1" applyBorder="1" applyAlignment="1">
      <alignment horizontal="center" vertical="top" wrapText="1"/>
    </xf>
    <xf numFmtId="3" fontId="4" fillId="26" borderId="0" xfId="0" applyNumberFormat="1" applyFont="1" applyFill="1" applyBorder="1" applyAlignment="1">
      <alignment horizontal="right" vertical="center" wrapText="1"/>
    </xf>
    <xf numFmtId="165" fontId="4" fillId="25" borderId="0" xfId="0" applyNumberFormat="1" applyFont="1" applyFill="1" applyBorder="1" applyAlignment="1">
      <alignment horizontal="right" vertical="center" wrapText="1"/>
    </xf>
    <xf numFmtId="171" fontId="3" fillId="25" borderId="0" xfId="58" applyFont="1" applyFill="1" applyBorder="1" applyAlignment="1" applyProtection="1">
      <alignment horizontal="justify" vertical="top" wrapText="1"/>
      <protection/>
    </xf>
    <xf numFmtId="171" fontId="21" fillId="25" borderId="0" xfId="58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  <xf numFmtId="171" fontId="21" fillId="25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9" fontId="4" fillId="0" borderId="0" xfId="55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28" borderId="10" xfId="0" applyNumberFormat="1" applyFont="1" applyFill="1" applyBorder="1" applyAlignment="1">
      <alignment horizontal="center" vertical="top" wrapText="1"/>
    </xf>
    <xf numFmtId="0" fontId="4" fillId="25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18" fillId="34" borderId="10" xfId="0" applyFont="1" applyFill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justify" vertical="top" wrapText="1"/>
    </xf>
    <xf numFmtId="0" fontId="15" fillId="11" borderId="10" xfId="0" applyFont="1" applyFill="1" applyBorder="1" applyAlignment="1">
      <alignment horizontal="justify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11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justify" vertical="top" wrapText="1"/>
    </xf>
    <xf numFmtId="0" fontId="15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3" fontId="12" fillId="34" borderId="10" xfId="0" applyNumberFormat="1" applyFont="1" applyFill="1" applyBorder="1" applyAlignment="1">
      <alignment horizontal="center" vertical="top"/>
    </xf>
    <xf numFmtId="0" fontId="12" fillId="11" borderId="10" xfId="0" applyFont="1" applyFill="1" applyBorder="1" applyAlignment="1">
      <alignment horizontal="center" vertical="top" wrapText="1"/>
    </xf>
    <xf numFmtId="0" fontId="12" fillId="11" borderId="10" xfId="0" applyNumberFormat="1" applyFont="1" applyFill="1" applyBorder="1" applyAlignment="1">
      <alignment horizontal="center" vertical="top" wrapText="1"/>
    </xf>
    <xf numFmtId="3" fontId="12" fillId="11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justify" vertical="top" wrapText="1"/>
    </xf>
    <xf numFmtId="0" fontId="18" fillId="27" borderId="10" xfId="0" applyFont="1" applyFill="1" applyBorder="1" applyAlignment="1">
      <alignment horizontal="justify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27" borderId="10" xfId="0" applyFont="1" applyFill="1" applyBorder="1" applyAlignment="1">
      <alignment horizontal="left" vertical="top" wrapText="1"/>
    </xf>
    <xf numFmtId="0" fontId="15" fillId="11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justify" vertical="top" wrapText="1"/>
    </xf>
    <xf numFmtId="0" fontId="26" fillId="34" borderId="10" xfId="0" applyFont="1" applyFill="1" applyBorder="1" applyAlignment="1">
      <alignment horizontal="justify" vertical="top" wrapText="1"/>
    </xf>
    <xf numFmtId="0" fontId="27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10" xfId="0" applyNumberFormat="1" applyFont="1" applyFill="1" applyBorder="1" applyAlignment="1">
      <alignment horizontal="center" vertical="top" wrapText="1"/>
    </xf>
    <xf numFmtId="170" fontId="12" fillId="36" borderId="10" xfId="0" applyNumberFormat="1" applyFont="1" applyFill="1" applyBorder="1" applyAlignment="1">
      <alignment horizontal="center" vertical="top"/>
    </xf>
    <xf numFmtId="0" fontId="18" fillId="28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/>
    </xf>
    <xf numFmtId="3" fontId="12" fillId="0" borderId="14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6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justify" vertical="top" wrapText="1"/>
    </xf>
    <xf numFmtId="3" fontId="12" fillId="0" borderId="13" xfId="0" applyNumberFormat="1" applyFont="1" applyFill="1" applyBorder="1" applyAlignment="1">
      <alignment horizontal="right" vertical="center" wrapText="1"/>
    </xf>
    <xf numFmtId="2" fontId="12" fillId="28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11" borderId="10" xfId="0" applyNumberFormat="1" applyFont="1" applyFill="1" applyBorder="1" applyAlignment="1">
      <alignment horizontal="center" vertical="top"/>
    </xf>
    <xf numFmtId="49" fontId="12" fillId="34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12" fillId="11" borderId="10" xfId="0" applyNumberFormat="1" applyFont="1" applyFill="1" applyBorder="1" applyAlignment="1">
      <alignment horizontal="center" vertical="top"/>
    </xf>
    <xf numFmtId="49" fontId="12" fillId="28" borderId="10" xfId="0" applyNumberFormat="1" applyFont="1" applyFill="1" applyBorder="1" applyAlignment="1">
      <alignment horizontal="center" vertical="top"/>
    </xf>
    <xf numFmtId="49" fontId="12" fillId="27" borderId="10" xfId="0" applyNumberFormat="1" applyFont="1" applyFill="1" applyBorder="1" applyAlignment="1">
      <alignment horizontal="center" vertical="top"/>
    </xf>
    <xf numFmtId="0" fontId="12" fillId="25" borderId="0" xfId="0" applyFont="1" applyFill="1" applyAlignment="1">
      <alignment/>
    </xf>
    <xf numFmtId="0" fontId="12" fillId="25" borderId="19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 horizontal="center" vertical="top" wrapText="1"/>
    </xf>
    <xf numFmtId="3" fontId="12" fillId="35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2" fillId="25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center" vertical="top"/>
    </xf>
    <xf numFmtId="0" fontId="29" fillId="25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164" fontId="12" fillId="0" borderId="10" xfId="55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9"/>
  <sheetViews>
    <sheetView tabSelected="1" view="pageBreakPreview" zoomScaleNormal="50" zoomScaleSheetLayoutView="100" zoomScalePageLayoutView="0" workbookViewId="0" topLeftCell="N124">
      <selection activeCell="AF136" sqref="AF136"/>
    </sheetView>
  </sheetViews>
  <sheetFormatPr defaultColWidth="9.140625" defaultRowHeight="15"/>
  <cols>
    <col min="1" max="1" width="3.421875" style="1" customWidth="1"/>
    <col min="2" max="2" width="3.28125" style="1" customWidth="1"/>
    <col min="3" max="3" width="3.7109375" style="1" customWidth="1"/>
    <col min="4" max="4" width="3.421875" style="1" customWidth="1"/>
    <col min="5" max="5" width="3.28125" style="1" customWidth="1"/>
    <col min="6" max="6" width="3.421875" style="1" customWidth="1"/>
    <col min="7" max="7" width="3.7109375" style="1" customWidth="1"/>
    <col min="8" max="8" width="3.8515625" style="1" customWidth="1"/>
    <col min="9" max="9" width="4.140625" style="1" customWidth="1"/>
    <col min="10" max="10" width="6.00390625" style="1" customWidth="1"/>
    <col min="11" max="12" width="5.421875" style="1" customWidth="1"/>
    <col min="13" max="13" width="5.140625" style="1" customWidth="1"/>
    <col min="14" max="16" width="3.7109375" style="1" customWidth="1"/>
    <col min="17" max="17" width="5.8515625" style="1" customWidth="1"/>
    <col min="18" max="20" width="0" style="2" hidden="1" customWidth="1"/>
    <col min="21" max="21" width="3.7109375" style="2" customWidth="1"/>
    <col min="22" max="22" width="3.28125" style="2" customWidth="1"/>
    <col min="23" max="23" width="3.7109375" style="2" customWidth="1"/>
    <col min="24" max="24" width="3.28125" style="2" customWidth="1"/>
    <col min="25" max="25" width="4.00390625" style="2" customWidth="1"/>
    <col min="26" max="26" width="3.421875" style="2" customWidth="1"/>
    <col min="27" max="27" width="3.7109375" style="2" customWidth="1"/>
    <col min="28" max="28" width="4.00390625" style="2" customWidth="1"/>
    <col min="29" max="29" width="3.140625" style="2" customWidth="1"/>
    <col min="30" max="30" width="3.421875" style="2" customWidth="1"/>
    <col min="31" max="31" width="47.140625" style="3" customWidth="1"/>
    <col min="32" max="32" width="8.140625" style="4" customWidth="1"/>
    <col min="33" max="44" width="0" style="5" hidden="1" customWidth="1"/>
    <col min="45" max="45" width="0" style="6" hidden="1" customWidth="1"/>
    <col min="46" max="46" width="0" style="7" hidden="1" customWidth="1"/>
    <col min="47" max="47" width="10.7109375" style="215" customWidth="1"/>
    <col min="48" max="48" width="10.28125" style="7" customWidth="1"/>
    <col min="49" max="49" width="10.140625" style="7" customWidth="1"/>
    <col min="50" max="51" width="8.7109375" style="7" customWidth="1"/>
    <col min="52" max="52" width="12.00390625" style="8" customWidth="1"/>
    <col min="53" max="53" width="7.57421875" style="8" customWidth="1"/>
    <col min="54" max="54" width="0" style="5" hidden="1" customWidth="1"/>
    <col min="55" max="55" width="0" style="9" hidden="1" customWidth="1"/>
    <col min="56" max="74" width="0" style="5" hidden="1" customWidth="1"/>
    <col min="75" max="75" width="13.28125" style="10" customWidth="1"/>
    <col min="76" max="77" width="9.140625" style="11" customWidth="1"/>
    <col min="78" max="78" width="18.00390625" style="11" customWidth="1"/>
    <col min="79" max="125" width="9.140625" style="11" customWidth="1"/>
    <col min="126" max="16384" width="9.140625" style="12" customWidth="1"/>
  </cols>
  <sheetData>
    <row r="1" spans="1:256" s="22" customFormat="1" ht="21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  <c r="AT1" s="15"/>
      <c r="AU1" s="282" t="s">
        <v>0</v>
      </c>
      <c r="AV1" s="282"/>
      <c r="AW1" s="282"/>
      <c r="AX1" s="282"/>
      <c r="AY1" s="282"/>
      <c r="AZ1" s="282"/>
      <c r="BA1" s="282"/>
      <c r="BB1" s="17"/>
      <c r="BC1" s="18"/>
      <c r="BD1" s="17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20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s="22" customFormat="1" ht="21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  <c r="AT2" s="15"/>
      <c r="AU2" s="282"/>
      <c r="AV2" s="282"/>
      <c r="AW2" s="282"/>
      <c r="AX2" s="282"/>
      <c r="AY2" s="282"/>
      <c r="AZ2" s="282"/>
      <c r="BA2" s="282"/>
      <c r="BB2" s="17"/>
      <c r="BC2" s="18"/>
      <c r="BD2" s="17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0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2" customFormat="1" ht="3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  <c r="AT3" s="15"/>
      <c r="AU3" s="282"/>
      <c r="AV3" s="282"/>
      <c r="AW3" s="282"/>
      <c r="AX3" s="282"/>
      <c r="AY3" s="282"/>
      <c r="AZ3" s="282"/>
      <c r="BA3" s="282"/>
      <c r="BB3" s="17"/>
      <c r="BC3" s="18"/>
      <c r="BD3" s="17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20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2" customFormat="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15"/>
      <c r="AU4" s="207"/>
      <c r="AV4" s="15"/>
      <c r="AW4" s="15"/>
      <c r="AX4" s="15"/>
      <c r="AY4" s="15"/>
      <c r="AZ4" s="15"/>
      <c r="BA4" s="15"/>
      <c r="BB4" s="24"/>
      <c r="BC4" s="25"/>
      <c r="BD4" s="24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20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22" customFormat="1" ht="18.75">
      <c r="A5" s="283" t="s">
        <v>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6"/>
      <c r="BC5" s="27"/>
      <c r="BD5" s="26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0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2" customFormat="1" ht="35.25" customHeight="1">
      <c r="A6" s="28"/>
      <c r="B6" s="28"/>
      <c r="C6" s="283" t="s">
        <v>2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6"/>
      <c r="BC6" s="27"/>
      <c r="BD6" s="26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20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2" customFormat="1" ht="18.75">
      <c r="A7" s="28"/>
      <c r="B7" s="28"/>
      <c r="C7" s="284" t="s">
        <v>3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9"/>
      <c r="BC7" s="30"/>
      <c r="BD7" s="2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20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2" customFormat="1" ht="19.5" customHeight="1">
      <c r="A8" s="28"/>
      <c r="B8" s="28"/>
      <c r="C8" s="28"/>
      <c r="D8" s="28"/>
      <c r="E8" s="28"/>
      <c r="F8" s="28"/>
      <c r="G8" s="28"/>
      <c r="H8" s="28"/>
      <c r="I8" s="28" t="s">
        <v>4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33"/>
      <c r="AU8" s="208"/>
      <c r="AV8" s="33"/>
      <c r="AW8" s="33"/>
      <c r="AX8" s="33"/>
      <c r="AY8" s="33"/>
      <c r="AZ8" s="33"/>
      <c r="BA8" s="33"/>
      <c r="BB8" s="34"/>
      <c r="BC8" s="35"/>
      <c r="BD8" s="3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2" customFormat="1" ht="36.75" customHeight="1">
      <c r="A9" s="28"/>
      <c r="B9" s="28"/>
      <c r="C9" s="28"/>
      <c r="D9" s="28"/>
      <c r="E9" s="28"/>
      <c r="F9" s="28"/>
      <c r="G9" s="28"/>
      <c r="H9" s="28"/>
      <c r="I9" s="282" t="s">
        <v>5</v>
      </c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36"/>
      <c r="BC9" s="37"/>
      <c r="BD9" s="36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20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2" customFormat="1" ht="37.5" customHeight="1">
      <c r="A10" s="28"/>
      <c r="B10" s="28"/>
      <c r="C10" s="28"/>
      <c r="D10" s="28"/>
      <c r="E10" s="28"/>
      <c r="F10" s="28"/>
      <c r="G10" s="28"/>
      <c r="H10" s="28"/>
      <c r="I10" s="282" t="s">
        <v>6</v>
      </c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36"/>
      <c r="BC10" s="37"/>
      <c r="BD10" s="36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20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2" customFormat="1" ht="18" customHeight="1">
      <c r="A11" s="28"/>
      <c r="B11" s="28"/>
      <c r="C11" s="28"/>
      <c r="D11" s="28"/>
      <c r="E11" s="28"/>
      <c r="F11" s="28"/>
      <c r="G11" s="28"/>
      <c r="H11" s="28"/>
      <c r="I11" s="282" t="s">
        <v>7</v>
      </c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38"/>
      <c r="AT11" s="16"/>
      <c r="AU11" s="209"/>
      <c r="AV11" s="16"/>
      <c r="AW11" s="16"/>
      <c r="AX11" s="16"/>
      <c r="AY11" s="16"/>
      <c r="AZ11" s="16"/>
      <c r="BA11" s="16"/>
      <c r="BB11" s="36"/>
      <c r="BC11" s="37"/>
      <c r="BD11" s="36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2" customFormat="1" ht="19.5" customHeight="1">
      <c r="A12" s="28"/>
      <c r="B12" s="28"/>
      <c r="C12" s="28"/>
      <c r="D12" s="28"/>
      <c r="E12" s="28"/>
      <c r="F12" s="28"/>
      <c r="G12" s="28"/>
      <c r="H12" s="28"/>
      <c r="I12" s="282" t="s">
        <v>8</v>
      </c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8"/>
      <c r="AT12" s="16"/>
      <c r="AU12" s="209"/>
      <c r="AV12" s="16"/>
      <c r="AW12" s="16"/>
      <c r="AX12" s="16"/>
      <c r="AY12" s="16"/>
      <c r="AZ12" s="16"/>
      <c r="BA12" s="16"/>
      <c r="BB12" s="36"/>
      <c r="BC12" s="37"/>
      <c r="BD12" s="36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20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2" customFormat="1" ht="40.5" customHeight="1">
      <c r="A13" s="28"/>
      <c r="B13" s="28"/>
      <c r="C13" s="28"/>
      <c r="D13" s="28"/>
      <c r="E13" s="28"/>
      <c r="F13" s="28"/>
      <c r="G13" s="28"/>
      <c r="H13" s="28"/>
      <c r="I13" s="282" t="s">
        <v>9</v>
      </c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38"/>
      <c r="AT13" s="16"/>
      <c r="AU13" s="209"/>
      <c r="AV13" s="16"/>
      <c r="AW13" s="16"/>
      <c r="AX13" s="16"/>
      <c r="AY13" s="16"/>
      <c r="AZ13" s="16"/>
      <c r="BA13" s="16"/>
      <c r="BB13" s="36"/>
      <c r="BC13" s="37"/>
      <c r="BD13" s="36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0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22" customFormat="1" ht="15.75" customHeight="1">
      <c r="A14" s="28"/>
      <c r="B14" s="28"/>
      <c r="C14" s="28"/>
      <c r="D14" s="28"/>
      <c r="E14" s="28"/>
      <c r="F14" s="28"/>
      <c r="G14" s="28"/>
      <c r="H14" s="28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36"/>
      <c r="BC14" s="37"/>
      <c r="BD14" s="36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20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53" customFormat="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  <c r="AF15" s="40"/>
      <c r="AG15" s="40"/>
      <c r="AH15" s="42"/>
      <c r="AI15" s="42"/>
      <c r="AJ15" s="42"/>
      <c r="AK15" s="42"/>
      <c r="AL15" s="42"/>
      <c r="AM15" s="42"/>
      <c r="AN15" s="42"/>
      <c r="AO15" s="42"/>
      <c r="AP15" s="42"/>
      <c r="AQ15" s="43"/>
      <c r="AR15" s="44"/>
      <c r="AS15" s="45"/>
      <c r="AT15" s="46"/>
      <c r="AU15" s="210"/>
      <c r="AV15" s="46"/>
      <c r="AW15" s="46"/>
      <c r="AX15" s="46"/>
      <c r="AY15" s="46"/>
      <c r="AZ15" s="46"/>
      <c r="BA15" s="46"/>
      <c r="BB15" s="47"/>
      <c r="BC15" s="48"/>
      <c r="BD15" s="47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51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126" s="63" customFormat="1" ht="12" customHeight="1">
      <c r="A16" s="285" t="s">
        <v>10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 t="s">
        <v>11</v>
      </c>
      <c r="V16" s="285"/>
      <c r="W16" s="285"/>
      <c r="X16" s="285"/>
      <c r="Y16" s="285"/>
      <c r="Z16" s="285"/>
      <c r="AA16" s="285"/>
      <c r="AB16" s="285"/>
      <c r="AC16" s="285"/>
      <c r="AD16" s="285"/>
      <c r="AE16" s="285">
        <v>1</v>
      </c>
      <c r="AF16" s="285" t="s">
        <v>12</v>
      </c>
      <c r="AG16" s="285" t="s">
        <v>13</v>
      </c>
      <c r="AH16" s="285" t="s">
        <v>14</v>
      </c>
      <c r="AI16" s="285" t="s">
        <v>15</v>
      </c>
      <c r="AJ16" s="285"/>
      <c r="AK16" s="285"/>
      <c r="AL16" s="285"/>
      <c r="AM16" s="285"/>
      <c r="AN16" s="285"/>
      <c r="AO16" s="288" t="s">
        <v>16</v>
      </c>
      <c r="AP16" s="288"/>
      <c r="AQ16" s="57"/>
      <c r="AR16" s="57"/>
      <c r="AS16" s="289" t="s">
        <v>17</v>
      </c>
      <c r="AT16" s="285" t="s">
        <v>18</v>
      </c>
      <c r="AU16" s="285" t="s">
        <v>19</v>
      </c>
      <c r="AV16" s="285"/>
      <c r="AW16" s="285"/>
      <c r="AX16" s="285"/>
      <c r="AY16" s="285"/>
      <c r="AZ16" s="288" t="s">
        <v>16</v>
      </c>
      <c r="BA16" s="288"/>
      <c r="BB16" s="58"/>
      <c r="BC16" s="59"/>
      <c r="BD16" s="59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1"/>
      <c r="BW16" s="51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62"/>
    </row>
    <row r="17" spans="1:125" s="53" customFormat="1" ht="12" customHeight="1">
      <c r="A17" s="285" t="s">
        <v>20</v>
      </c>
      <c r="B17" s="285"/>
      <c r="C17" s="285"/>
      <c r="D17" s="285" t="s">
        <v>21</v>
      </c>
      <c r="E17" s="285"/>
      <c r="F17" s="285" t="s">
        <v>22</v>
      </c>
      <c r="G17" s="285"/>
      <c r="H17" s="285" t="s">
        <v>23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 t="s">
        <v>24</v>
      </c>
      <c r="S17" s="285"/>
      <c r="T17" s="285"/>
      <c r="U17" s="286" t="s">
        <v>25</v>
      </c>
      <c r="V17" s="286"/>
      <c r="W17" s="286" t="s">
        <v>26</v>
      </c>
      <c r="X17" s="286" t="s">
        <v>27</v>
      </c>
      <c r="Y17" s="286" t="s">
        <v>28</v>
      </c>
      <c r="Z17" s="286" t="s">
        <v>29</v>
      </c>
      <c r="AA17" s="286"/>
      <c r="AB17" s="286"/>
      <c r="AC17" s="286" t="s">
        <v>30</v>
      </c>
      <c r="AD17" s="286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8"/>
      <c r="AP17" s="288"/>
      <c r="AQ17" s="57"/>
      <c r="AR17" s="57"/>
      <c r="AS17" s="289"/>
      <c r="AT17" s="285"/>
      <c r="AU17" s="285"/>
      <c r="AV17" s="285"/>
      <c r="AW17" s="285"/>
      <c r="AX17" s="285"/>
      <c r="AY17" s="285"/>
      <c r="AZ17" s="288"/>
      <c r="BA17" s="288"/>
      <c r="BB17" s="64"/>
      <c r="BC17" s="65"/>
      <c r="BD17" s="65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51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</row>
    <row r="18" spans="1:125" s="53" customFormat="1" ht="79.5" customHeight="1">
      <c r="A18" s="285"/>
      <c r="B18" s="285"/>
      <c r="C18" s="285"/>
      <c r="D18" s="285"/>
      <c r="E18" s="285"/>
      <c r="F18" s="285"/>
      <c r="G18" s="285"/>
      <c r="H18" s="285" t="s">
        <v>25</v>
      </c>
      <c r="I18" s="285"/>
      <c r="J18" s="55" t="s">
        <v>26</v>
      </c>
      <c r="K18" s="285" t="s">
        <v>31</v>
      </c>
      <c r="L18" s="285"/>
      <c r="M18" s="285" t="s">
        <v>32</v>
      </c>
      <c r="N18" s="285"/>
      <c r="O18" s="285"/>
      <c r="P18" s="285"/>
      <c r="Q18" s="285"/>
      <c r="R18" s="285"/>
      <c r="S18" s="285"/>
      <c r="T18" s="285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5"/>
      <c r="AF18" s="285"/>
      <c r="AG18" s="285"/>
      <c r="AH18" s="285"/>
      <c r="AI18" s="55" t="s">
        <v>33</v>
      </c>
      <c r="AJ18" s="55" t="s">
        <v>34</v>
      </c>
      <c r="AK18" s="55" t="s">
        <v>35</v>
      </c>
      <c r="AL18" s="55" t="s">
        <v>36</v>
      </c>
      <c r="AM18" s="55" t="s">
        <v>37</v>
      </c>
      <c r="AN18" s="55" t="s">
        <v>38</v>
      </c>
      <c r="AO18" s="56" t="s">
        <v>39</v>
      </c>
      <c r="AP18" s="56" t="s">
        <v>40</v>
      </c>
      <c r="AQ18" s="57"/>
      <c r="AR18" s="57"/>
      <c r="AS18" s="289"/>
      <c r="AT18" s="285"/>
      <c r="AU18" s="211" t="s">
        <v>41</v>
      </c>
      <c r="AV18" s="55" t="s">
        <v>42</v>
      </c>
      <c r="AW18" s="55" t="s">
        <v>43</v>
      </c>
      <c r="AX18" s="55" t="s">
        <v>44</v>
      </c>
      <c r="AY18" s="55" t="s">
        <v>45</v>
      </c>
      <c r="AZ18" s="56" t="s">
        <v>39</v>
      </c>
      <c r="BA18" s="56" t="s">
        <v>40</v>
      </c>
      <c r="BB18" s="58"/>
      <c r="BC18" s="59"/>
      <c r="BD18" s="59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1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</row>
    <row r="19" spans="1:125" s="53" customFormat="1" ht="12" hidden="1">
      <c r="A19" s="68">
        <v>1</v>
      </c>
      <c r="B19" s="68">
        <f aca="true" t="shared" si="0" ref="B19:J19">A19+1</f>
        <v>2</v>
      </c>
      <c r="C19" s="68">
        <f t="shared" si="0"/>
        <v>3</v>
      </c>
      <c r="D19" s="68">
        <f t="shared" si="0"/>
        <v>4</v>
      </c>
      <c r="E19" s="68">
        <f t="shared" si="0"/>
        <v>5</v>
      </c>
      <c r="F19" s="68">
        <f t="shared" si="0"/>
        <v>6</v>
      </c>
      <c r="G19" s="68">
        <f t="shared" si="0"/>
        <v>7</v>
      </c>
      <c r="H19" s="68">
        <f t="shared" si="0"/>
        <v>8</v>
      </c>
      <c r="I19" s="68">
        <f t="shared" si="0"/>
        <v>9</v>
      </c>
      <c r="J19" s="68">
        <f t="shared" si="0"/>
        <v>10</v>
      </c>
      <c r="K19" s="68"/>
      <c r="L19" s="68">
        <f>J19+1</f>
        <v>11</v>
      </c>
      <c r="M19" s="68">
        <f>L19+1</f>
        <v>12</v>
      </c>
      <c r="N19" s="68">
        <f>M19+1</f>
        <v>13</v>
      </c>
      <c r="O19" s="68"/>
      <c r="P19" s="68"/>
      <c r="Q19" s="68">
        <f>N19+1</f>
        <v>14</v>
      </c>
      <c r="R19" s="68">
        <f aca="true" t="shared" si="1" ref="R19:AR19">Q19+1</f>
        <v>15</v>
      </c>
      <c r="S19" s="68">
        <f t="shared" si="1"/>
        <v>16</v>
      </c>
      <c r="T19" s="68">
        <f t="shared" si="1"/>
        <v>17</v>
      </c>
      <c r="U19" s="68">
        <f t="shared" si="1"/>
        <v>18</v>
      </c>
      <c r="V19" s="68">
        <f t="shared" si="1"/>
        <v>19</v>
      </c>
      <c r="W19" s="68">
        <f t="shared" si="1"/>
        <v>20</v>
      </c>
      <c r="X19" s="68">
        <f t="shared" si="1"/>
        <v>21</v>
      </c>
      <c r="Y19" s="68">
        <f t="shared" si="1"/>
        <v>22</v>
      </c>
      <c r="Z19" s="68">
        <f t="shared" si="1"/>
        <v>23</v>
      </c>
      <c r="AA19" s="68">
        <f t="shared" si="1"/>
        <v>24</v>
      </c>
      <c r="AB19" s="68">
        <f t="shared" si="1"/>
        <v>25</v>
      </c>
      <c r="AC19" s="68">
        <f t="shared" si="1"/>
        <v>26</v>
      </c>
      <c r="AD19" s="68">
        <f t="shared" si="1"/>
        <v>27</v>
      </c>
      <c r="AE19" s="68">
        <f t="shared" si="1"/>
        <v>28</v>
      </c>
      <c r="AF19" s="68">
        <f t="shared" si="1"/>
        <v>29</v>
      </c>
      <c r="AG19" s="68">
        <f t="shared" si="1"/>
        <v>30</v>
      </c>
      <c r="AH19" s="68">
        <f t="shared" si="1"/>
        <v>31</v>
      </c>
      <c r="AI19" s="68">
        <f t="shared" si="1"/>
        <v>32</v>
      </c>
      <c r="AJ19" s="68">
        <f t="shared" si="1"/>
        <v>33</v>
      </c>
      <c r="AK19" s="68">
        <f t="shared" si="1"/>
        <v>34</v>
      </c>
      <c r="AL19" s="68">
        <f t="shared" si="1"/>
        <v>35</v>
      </c>
      <c r="AM19" s="68">
        <f t="shared" si="1"/>
        <v>36</v>
      </c>
      <c r="AN19" s="68">
        <f t="shared" si="1"/>
        <v>37</v>
      </c>
      <c r="AO19" s="68">
        <f t="shared" si="1"/>
        <v>38</v>
      </c>
      <c r="AP19" s="68">
        <f t="shared" si="1"/>
        <v>39</v>
      </c>
      <c r="AQ19" s="68">
        <f t="shared" si="1"/>
        <v>40</v>
      </c>
      <c r="AR19" s="68">
        <f t="shared" si="1"/>
        <v>41</v>
      </c>
      <c r="AS19" s="69"/>
      <c r="AT19" s="55"/>
      <c r="AU19" s="206">
        <f>AR19+1</f>
        <v>42</v>
      </c>
      <c r="AV19" s="68">
        <f>AU19+1</f>
        <v>43</v>
      </c>
      <c r="AW19" s="68">
        <f>AV19+1</f>
        <v>44</v>
      </c>
      <c r="AX19" s="68">
        <f>AW19+1</f>
        <v>45</v>
      </c>
      <c r="AY19" s="68">
        <f>AX19+1</f>
        <v>46</v>
      </c>
      <c r="AZ19" s="68" t="e">
        <f>#REF!+1</f>
        <v>#REF!</v>
      </c>
      <c r="BA19" s="68" t="e">
        <f>AZ19+1</f>
        <v>#REF!</v>
      </c>
      <c r="BB19" s="70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73"/>
      <c r="BX19" s="73"/>
      <c r="BY19" s="73"/>
      <c r="BZ19" s="73"/>
      <c r="CA19" s="73"/>
      <c r="CB19" s="73"/>
      <c r="CC19" s="73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</row>
    <row r="20" spans="1:125" s="88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>
        <v>0</v>
      </c>
      <c r="V20" s="76">
        <v>2</v>
      </c>
      <c r="W20" s="252">
        <v>0</v>
      </c>
      <c r="X20" s="252">
        <v>0</v>
      </c>
      <c r="Y20" s="252">
        <v>0</v>
      </c>
      <c r="Z20" s="252">
        <v>0</v>
      </c>
      <c r="AA20" s="252">
        <v>0</v>
      </c>
      <c r="AB20" s="252">
        <v>0</v>
      </c>
      <c r="AC20" s="252">
        <v>0</v>
      </c>
      <c r="AD20" s="252">
        <v>0</v>
      </c>
      <c r="AE20" s="279" t="s">
        <v>186</v>
      </c>
      <c r="AF20" s="68" t="s">
        <v>46</v>
      </c>
      <c r="AG20" s="77" t="e">
        <f>AG36+#REF!+#REF!+#REF!</f>
        <v>#REF!</v>
      </c>
      <c r="AH20" s="77" t="e">
        <f>AH36+#REF!+#REF!+#REF!</f>
        <v>#REF!</v>
      </c>
      <c r="AI20" s="77" t="e">
        <f>AI36+#REF!+#REF!+#REF!</f>
        <v>#REF!</v>
      </c>
      <c r="AJ20" s="77" t="e">
        <f>AJ36+#REF!+#REF!+#REF!</f>
        <v>#REF!</v>
      </c>
      <c r="AK20" s="77" t="e">
        <f>AK36+#REF!+#REF!+#REF!</f>
        <v>#REF!</v>
      </c>
      <c r="AL20" s="77" t="e">
        <f>AL36+#REF!+#REF!+#REF!</f>
        <v>#REF!</v>
      </c>
      <c r="AM20" s="77"/>
      <c r="AN20" s="77"/>
      <c r="AO20" s="78"/>
      <c r="AP20" s="78" t="e">
        <f>AP36+#REF!+#REF!+#REF!</f>
        <v>#REF!</v>
      </c>
      <c r="AQ20" s="78"/>
      <c r="AR20" s="78"/>
      <c r="AS20" s="287"/>
      <c r="AT20" s="79"/>
      <c r="AU20" s="80">
        <f>SUM(AU51,AU36,AU66,AU91,AU106,AU117,AU135,AU150,AU157)</f>
        <v>7033.695000000001</v>
      </c>
      <c r="AV20" s="267" t="s">
        <v>176</v>
      </c>
      <c r="AW20" s="267" t="s">
        <v>177</v>
      </c>
      <c r="AX20" s="267" t="s">
        <v>178</v>
      </c>
      <c r="AY20" s="267" t="s">
        <v>179</v>
      </c>
      <c r="AZ20" s="267" t="s">
        <v>180</v>
      </c>
      <c r="BA20" s="81">
        <v>2020</v>
      </c>
      <c r="BB20" s="82"/>
      <c r="BC20" s="83"/>
      <c r="BD20" s="83"/>
      <c r="BE20" s="84" t="e">
        <f>BE36+#REF!+#REF!+#REF!</f>
        <v>#REF!</v>
      </c>
      <c r="BF20" s="84" t="e">
        <f>BF36+#REF!+#REF!+#REF!</f>
        <v>#REF!</v>
      </c>
      <c r="BG20" s="84" t="e">
        <f>BG36+#REF!+#REF!+#REF!</f>
        <v>#REF!</v>
      </c>
      <c r="BH20" s="84" t="e">
        <f>BH36+#REF!+#REF!+#REF!</f>
        <v>#REF!</v>
      </c>
      <c r="BI20" s="84" t="e">
        <f>BI36+#REF!+#REF!+#REF!</f>
        <v>#REF!</v>
      </c>
      <c r="BJ20" s="84" t="e">
        <f>BJ36+#REF!+#REF!+#REF!</f>
        <v>#REF!</v>
      </c>
      <c r="BK20" s="84" t="e">
        <f>BK36+#REF!+#REF!+#REF!</f>
        <v>#REF!</v>
      </c>
      <c r="BL20" s="84" t="e">
        <f>BL36+#REF!+#REF!+#REF!</f>
        <v>#REF!</v>
      </c>
      <c r="BM20" s="84" t="e">
        <f>BM36+#REF!+#REF!+#REF!</f>
        <v>#REF!</v>
      </c>
      <c r="BN20" s="84" t="e">
        <f>BN36+#REF!+#REF!+#REF!</f>
        <v>#REF!</v>
      </c>
      <c r="BO20" s="84" t="e">
        <f>BO36+#REF!+#REF!+#REF!</f>
        <v>#REF!</v>
      </c>
      <c r="BP20" s="84" t="e">
        <f>BP36+#REF!+#REF!+#REF!</f>
        <v>#REF!</v>
      </c>
      <c r="BQ20" s="84" t="e">
        <f>BQ36+#REF!+#REF!+#REF!</f>
        <v>#REF!</v>
      </c>
      <c r="BR20" s="84" t="e">
        <f>BR36+#REF!+#REF!+#REF!</f>
        <v>#REF!</v>
      </c>
      <c r="BS20" s="84" t="e">
        <f>BS36+#REF!+#REF!+#REF!</f>
        <v>#REF!</v>
      </c>
      <c r="BT20" s="84" t="e">
        <f>BT36+#REF!+#REF!+#REF!</f>
        <v>#REF!</v>
      </c>
      <c r="BU20" s="84" t="e">
        <f>BU36+#REF!+#REF!+#REF!</f>
        <v>#REF!</v>
      </c>
      <c r="BV20" s="85"/>
      <c r="BW20" s="86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</row>
    <row r="21" spans="1:125" s="97" customFormat="1" ht="97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0</v>
      </c>
      <c r="V21" s="76">
        <v>2</v>
      </c>
      <c r="W21" s="252">
        <v>0</v>
      </c>
      <c r="X21" s="252">
        <v>1</v>
      </c>
      <c r="Y21" s="252">
        <v>0</v>
      </c>
      <c r="Z21" s="252">
        <v>0</v>
      </c>
      <c r="AA21" s="252">
        <v>0</v>
      </c>
      <c r="AB21" s="252">
        <v>0</v>
      </c>
      <c r="AC21" s="252">
        <v>0</v>
      </c>
      <c r="AD21" s="252">
        <v>0</v>
      </c>
      <c r="AE21" s="141" t="s">
        <v>166</v>
      </c>
      <c r="AF21" s="68" t="s">
        <v>47</v>
      </c>
      <c r="AG21" s="78"/>
      <c r="AH21" s="78" t="s">
        <v>48</v>
      </c>
      <c r="AI21" s="78" t="s">
        <v>48</v>
      </c>
      <c r="AJ21" s="77"/>
      <c r="AK21" s="77"/>
      <c r="AL21" s="77"/>
      <c r="AM21" s="77"/>
      <c r="AN21" s="77"/>
      <c r="AO21" s="78"/>
      <c r="AP21" s="78"/>
      <c r="AQ21" s="78"/>
      <c r="AR21" s="78"/>
      <c r="AS21" s="287"/>
      <c r="AT21" s="81"/>
      <c r="AU21" s="205"/>
      <c r="AV21" s="81"/>
      <c r="AW21" s="81"/>
      <c r="AX21" s="81"/>
      <c r="AY21" s="81"/>
      <c r="AZ21" s="81"/>
      <c r="BA21" s="81">
        <v>2020</v>
      </c>
      <c r="BB21" s="90"/>
      <c r="BC21" s="91"/>
      <c r="BD21" s="91"/>
      <c r="BE21" s="92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  <c r="BW21" s="95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</row>
    <row r="22" spans="1:125" s="97" customFormat="1" ht="36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6">
        <v>2</v>
      </c>
      <c r="W22" s="252">
        <v>0</v>
      </c>
      <c r="X22" s="252">
        <v>1</v>
      </c>
      <c r="Y22" s="252">
        <v>0</v>
      </c>
      <c r="Z22" s="252">
        <v>0</v>
      </c>
      <c r="AA22" s="252">
        <v>0</v>
      </c>
      <c r="AB22" s="252">
        <v>0</v>
      </c>
      <c r="AC22" s="252">
        <v>0</v>
      </c>
      <c r="AD22" s="252">
        <v>1</v>
      </c>
      <c r="AE22" s="141" t="s">
        <v>184</v>
      </c>
      <c r="AF22" s="68" t="s">
        <v>183</v>
      </c>
      <c r="AG22" s="78"/>
      <c r="AH22" s="78"/>
      <c r="AI22" s="78"/>
      <c r="AJ22" s="77"/>
      <c r="AK22" s="77"/>
      <c r="AL22" s="77"/>
      <c r="AM22" s="77"/>
      <c r="AN22" s="77"/>
      <c r="AO22" s="78"/>
      <c r="AP22" s="78"/>
      <c r="AQ22" s="78"/>
      <c r="AR22" s="78"/>
      <c r="AS22" s="287"/>
      <c r="AT22" s="81"/>
      <c r="AU22" s="181">
        <f>AU157/AU20*100</f>
        <v>36.80853377918718</v>
      </c>
      <c r="AV22" s="181">
        <f>AV157/AV20*100</f>
        <v>27.780311281124092</v>
      </c>
      <c r="AW22" s="181">
        <f>AW157/AW20*100</f>
        <v>30.749861928487864</v>
      </c>
      <c r="AX22" s="181">
        <f>AX157/AX20*100</f>
        <v>30.933562736347834</v>
      </c>
      <c r="AY22" s="181">
        <f>AY157/AY20*100</f>
        <v>29.522609483952998</v>
      </c>
      <c r="AZ22" s="81">
        <f>SUM(AU22:AY22)</f>
        <v>155.79487920909997</v>
      </c>
      <c r="BA22" s="81">
        <v>2020</v>
      </c>
      <c r="BB22" s="90"/>
      <c r="BC22" s="91"/>
      <c r="BD22" s="91"/>
      <c r="BE22" s="92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95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</row>
    <row r="23" spans="1:125" s="108" customFormat="1" ht="52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>
        <v>0</v>
      </c>
      <c r="V23" s="76">
        <v>2</v>
      </c>
      <c r="W23" s="252">
        <v>0</v>
      </c>
      <c r="X23" s="252">
        <v>1</v>
      </c>
      <c r="Y23" s="252">
        <v>0</v>
      </c>
      <c r="Z23" s="252">
        <v>0</v>
      </c>
      <c r="AA23" s="252">
        <v>0</v>
      </c>
      <c r="AB23" s="252">
        <v>0</v>
      </c>
      <c r="AC23" s="252">
        <v>0</v>
      </c>
      <c r="AD23" s="252">
        <v>2</v>
      </c>
      <c r="AE23" s="98" t="s">
        <v>185</v>
      </c>
      <c r="AF23" s="68" t="s">
        <v>183</v>
      </c>
      <c r="AG23" s="78"/>
      <c r="AH23" s="78"/>
      <c r="AI23" s="78"/>
      <c r="AJ23" s="77"/>
      <c r="AK23" s="77"/>
      <c r="AL23" s="77"/>
      <c r="AM23" s="77"/>
      <c r="AN23" s="77"/>
      <c r="AO23" s="78"/>
      <c r="AP23" s="78"/>
      <c r="AQ23" s="78"/>
      <c r="AR23" s="78"/>
      <c r="AS23" s="287"/>
      <c r="AT23" s="79"/>
      <c r="AU23" s="278">
        <f>(AU108+AU110)/2374*100</f>
        <v>2.737994945240101</v>
      </c>
      <c r="AV23" s="278">
        <f>(AV108+AV110)/2374*100</f>
        <v>2.864363942712721</v>
      </c>
      <c r="AW23" s="278">
        <f>(AW108+AW110)/2374*100</f>
        <v>2.864363942712721</v>
      </c>
      <c r="AX23" s="278">
        <f>(AX108+AX110)/2374*100</f>
        <v>2.822240943555181</v>
      </c>
      <c r="AY23" s="278">
        <f>(AY108+AY110)/2374*100</f>
        <v>2.822240943555181</v>
      </c>
      <c r="AZ23" s="182">
        <f>SUM(AU23:AY23)</f>
        <v>14.111204717775905</v>
      </c>
      <c r="BA23" s="81">
        <v>2020</v>
      </c>
      <c r="BB23" s="100"/>
      <c r="BC23" s="101"/>
      <c r="BD23" s="102"/>
      <c r="BE23" s="103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5"/>
      <c r="BW23" s="106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</row>
    <row r="24" spans="1:125" s="115" customFormat="1" ht="115.5" customHeight="1" hidden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6"/>
      <c r="W24" s="252"/>
      <c r="X24" s="252"/>
      <c r="Y24" s="252"/>
      <c r="Z24" s="252"/>
      <c r="AA24" s="252"/>
      <c r="AB24" s="252"/>
      <c r="AC24" s="252"/>
      <c r="AD24" s="252"/>
      <c r="AE24" s="245" t="s">
        <v>49</v>
      </c>
      <c r="AF24" s="68" t="s">
        <v>47</v>
      </c>
      <c r="AG24" s="77"/>
      <c r="AH24" s="77"/>
      <c r="AI24" s="77"/>
      <c r="AJ24" s="77"/>
      <c r="AK24" s="77"/>
      <c r="AL24" s="77"/>
      <c r="AM24" s="77"/>
      <c r="AN24" s="77"/>
      <c r="AO24" s="78"/>
      <c r="AP24" s="78"/>
      <c r="AQ24" s="78"/>
      <c r="AR24" s="78"/>
      <c r="AS24" s="287"/>
      <c r="AT24" s="81" t="s">
        <v>47</v>
      </c>
      <c r="AU24" s="205">
        <v>314.25</v>
      </c>
      <c r="AV24" s="81"/>
      <c r="AW24" s="81"/>
      <c r="AX24" s="81"/>
      <c r="AY24" s="81"/>
      <c r="AZ24" s="81"/>
      <c r="BA24" s="81"/>
      <c r="BB24" s="109"/>
      <c r="BC24" s="110"/>
      <c r="BD24" s="110"/>
      <c r="BE24" s="92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2"/>
      <c r="BW24" s="11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</row>
    <row r="25" spans="1:125" s="108" customFormat="1" ht="45.75" customHeight="1" hidden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6"/>
      <c r="W25" s="252"/>
      <c r="X25" s="252"/>
      <c r="Y25" s="252"/>
      <c r="Z25" s="252"/>
      <c r="AA25" s="252"/>
      <c r="AB25" s="252"/>
      <c r="AC25" s="252"/>
      <c r="AD25" s="252"/>
      <c r="AE25" s="98" t="s">
        <v>116</v>
      </c>
      <c r="AF25" s="68"/>
      <c r="AG25" s="78"/>
      <c r="AH25" s="78"/>
      <c r="AI25" s="78"/>
      <c r="AJ25" s="77"/>
      <c r="AK25" s="77"/>
      <c r="AL25" s="77">
        <v>29400000</v>
      </c>
      <c r="AM25" s="77"/>
      <c r="AN25" s="77"/>
      <c r="AO25" s="78"/>
      <c r="AP25" s="78"/>
      <c r="AQ25" s="78"/>
      <c r="AR25" s="78"/>
      <c r="AS25" s="287"/>
      <c r="AT25" s="116"/>
      <c r="AU25" s="206"/>
      <c r="AV25" s="79"/>
      <c r="AW25" s="79"/>
      <c r="AX25" s="79"/>
      <c r="AY25" s="79"/>
      <c r="AZ25" s="79"/>
      <c r="BA25" s="81"/>
      <c r="BB25" s="100"/>
      <c r="BC25" s="101"/>
      <c r="BD25" s="102"/>
      <c r="BE25" s="103">
        <v>29400000</v>
      </c>
      <c r="BF25" s="104"/>
      <c r="BG25" s="104"/>
      <c r="BH25" s="104"/>
      <c r="BI25" s="104"/>
      <c r="BJ25" s="104"/>
      <c r="BK25" s="104">
        <v>32600000</v>
      </c>
      <c r="BL25" s="104"/>
      <c r="BM25" s="104"/>
      <c r="BN25" s="104">
        <v>37400000</v>
      </c>
      <c r="BO25" s="104"/>
      <c r="BP25" s="104"/>
      <c r="BQ25" s="104">
        <v>41700000</v>
      </c>
      <c r="BR25" s="104"/>
      <c r="BS25" s="104">
        <v>46400000</v>
      </c>
      <c r="BT25" s="104"/>
      <c r="BU25" s="104">
        <v>48700000</v>
      </c>
      <c r="BV25" s="105"/>
      <c r="BW25" s="11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</row>
    <row r="26" spans="1:125" s="108" customFormat="1" ht="173.25" customHeight="1" hidden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6"/>
      <c r="W26" s="252"/>
      <c r="X26" s="252"/>
      <c r="Y26" s="252"/>
      <c r="Z26" s="252"/>
      <c r="AA26" s="252"/>
      <c r="AB26" s="252"/>
      <c r="AC26" s="252"/>
      <c r="AD26" s="252"/>
      <c r="AE26" s="245" t="s">
        <v>50</v>
      </c>
      <c r="AF26" s="68"/>
      <c r="AG26" s="78"/>
      <c r="AH26" s="78"/>
      <c r="AI26" s="78"/>
      <c r="AJ26" s="77"/>
      <c r="AK26" s="77"/>
      <c r="AL26" s="77"/>
      <c r="AM26" s="77"/>
      <c r="AN26" s="77"/>
      <c r="AO26" s="78"/>
      <c r="AP26" s="78"/>
      <c r="AQ26" s="78"/>
      <c r="AR26" s="78"/>
      <c r="AS26" s="287"/>
      <c r="AT26" s="116"/>
      <c r="AU26" s="206">
        <v>1091.908</v>
      </c>
      <c r="AV26" s="118"/>
      <c r="AW26" s="118"/>
      <c r="AX26" s="118"/>
      <c r="AY26" s="118"/>
      <c r="AZ26" s="118"/>
      <c r="BA26" s="81"/>
      <c r="BB26" s="100"/>
      <c r="BC26" s="101"/>
      <c r="BD26" s="102"/>
      <c r="BE26" s="103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11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</row>
    <row r="27" spans="1:125" s="108" customFormat="1" ht="52.5" customHeight="1" hidden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6"/>
      <c r="W27" s="252"/>
      <c r="X27" s="252"/>
      <c r="Y27" s="252"/>
      <c r="Z27" s="252"/>
      <c r="AA27" s="252"/>
      <c r="AB27" s="252"/>
      <c r="AC27" s="252"/>
      <c r="AD27" s="252"/>
      <c r="AE27" s="141" t="s">
        <v>117</v>
      </c>
      <c r="AF27" s="68"/>
      <c r="AG27" s="78"/>
      <c r="AH27" s="78"/>
      <c r="AI27" s="78"/>
      <c r="AJ27" s="77"/>
      <c r="AK27" s="77"/>
      <c r="AL27" s="77"/>
      <c r="AM27" s="77"/>
      <c r="AN27" s="77"/>
      <c r="AO27" s="78"/>
      <c r="AP27" s="78"/>
      <c r="AQ27" s="78"/>
      <c r="AR27" s="78"/>
      <c r="AS27" s="287"/>
      <c r="AT27" s="116"/>
      <c r="AU27" s="206"/>
      <c r="AV27" s="118"/>
      <c r="AW27" s="118"/>
      <c r="AX27" s="118"/>
      <c r="AY27" s="118"/>
      <c r="AZ27" s="118"/>
      <c r="BA27" s="81"/>
      <c r="BB27" s="100"/>
      <c r="BC27" s="101"/>
      <c r="BD27" s="102"/>
      <c r="BE27" s="103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5"/>
      <c r="BW27" s="11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</row>
    <row r="28" spans="1:125" s="108" customFormat="1" ht="96.75" customHeight="1" hidden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76"/>
      <c r="W28" s="252"/>
      <c r="X28" s="252"/>
      <c r="Y28" s="252"/>
      <c r="Z28" s="252"/>
      <c r="AA28" s="252"/>
      <c r="AB28" s="252"/>
      <c r="AC28" s="252"/>
      <c r="AD28" s="252"/>
      <c r="AE28" s="89" t="s">
        <v>118</v>
      </c>
      <c r="AF28" s="68"/>
      <c r="AG28" s="78"/>
      <c r="AH28" s="78"/>
      <c r="AI28" s="78"/>
      <c r="AJ28" s="77"/>
      <c r="AK28" s="77"/>
      <c r="AL28" s="77"/>
      <c r="AM28" s="77"/>
      <c r="AN28" s="77"/>
      <c r="AO28" s="78"/>
      <c r="AP28" s="78"/>
      <c r="AQ28" s="78"/>
      <c r="AR28" s="78"/>
      <c r="AS28" s="287"/>
      <c r="AT28" s="116"/>
      <c r="AU28" s="206">
        <v>1</v>
      </c>
      <c r="AV28" s="118"/>
      <c r="AW28" s="118"/>
      <c r="AX28" s="118"/>
      <c r="AY28" s="118"/>
      <c r="AZ28" s="118"/>
      <c r="BA28" s="81"/>
      <c r="BB28" s="100"/>
      <c r="BC28" s="101"/>
      <c r="BD28" s="102"/>
      <c r="BE28" s="103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5"/>
      <c r="BW28" s="11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</row>
    <row r="29" spans="1:125" s="108" customFormat="1" ht="76.5" customHeight="1" hidden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6"/>
      <c r="W29" s="252"/>
      <c r="X29" s="252"/>
      <c r="Y29" s="252"/>
      <c r="Z29" s="252"/>
      <c r="AA29" s="252"/>
      <c r="AB29" s="252"/>
      <c r="AC29" s="252"/>
      <c r="AD29" s="252"/>
      <c r="AE29" s="98" t="s">
        <v>119</v>
      </c>
      <c r="AF29" s="68"/>
      <c r="AG29" s="78"/>
      <c r="AH29" s="78"/>
      <c r="AI29" s="78"/>
      <c r="AJ29" s="77"/>
      <c r="AK29" s="77"/>
      <c r="AL29" s="77"/>
      <c r="AM29" s="77"/>
      <c r="AN29" s="77"/>
      <c r="AO29" s="78"/>
      <c r="AP29" s="78"/>
      <c r="AQ29" s="78"/>
      <c r="AR29" s="78"/>
      <c r="AS29" s="287"/>
      <c r="AT29" s="116"/>
      <c r="AU29" s="206"/>
      <c r="AV29" s="118"/>
      <c r="AW29" s="118"/>
      <c r="AX29" s="118"/>
      <c r="AY29" s="118"/>
      <c r="AZ29" s="118"/>
      <c r="BA29" s="81"/>
      <c r="BB29" s="100"/>
      <c r="BC29" s="101"/>
      <c r="BD29" s="102"/>
      <c r="BE29" s="103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5"/>
      <c r="BW29" s="11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</row>
    <row r="30" spans="1:125" s="108" customFormat="1" ht="78.75" customHeight="1" hidden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6"/>
      <c r="W30" s="252"/>
      <c r="X30" s="252"/>
      <c r="Y30" s="252"/>
      <c r="Z30" s="252"/>
      <c r="AA30" s="252"/>
      <c r="AB30" s="252"/>
      <c r="AC30" s="252"/>
      <c r="AD30" s="252"/>
      <c r="AE30" s="245" t="s">
        <v>51</v>
      </c>
      <c r="AF30" s="68"/>
      <c r="AG30" s="78"/>
      <c r="AH30" s="78"/>
      <c r="AI30" s="78"/>
      <c r="AJ30" s="77"/>
      <c r="AK30" s="77"/>
      <c r="AL30" s="77"/>
      <c r="AM30" s="77"/>
      <c r="AN30" s="77"/>
      <c r="AO30" s="78"/>
      <c r="AP30" s="78"/>
      <c r="AQ30" s="78"/>
      <c r="AR30" s="78"/>
      <c r="AS30" s="287"/>
      <c r="AT30" s="116"/>
      <c r="AU30" s="206">
        <v>1</v>
      </c>
      <c r="AV30" s="118"/>
      <c r="AW30" s="118"/>
      <c r="AX30" s="118"/>
      <c r="AY30" s="118"/>
      <c r="AZ30" s="118"/>
      <c r="BA30" s="81"/>
      <c r="BB30" s="100"/>
      <c r="BC30" s="101"/>
      <c r="BD30" s="102"/>
      <c r="BE30" s="103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5"/>
      <c r="BW30" s="11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</row>
    <row r="31" spans="1:125" s="108" customFormat="1" ht="52.5" customHeight="1" hidden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6"/>
      <c r="W31" s="252"/>
      <c r="X31" s="252"/>
      <c r="Y31" s="252"/>
      <c r="Z31" s="252"/>
      <c r="AA31" s="252"/>
      <c r="AB31" s="252"/>
      <c r="AC31" s="252"/>
      <c r="AD31" s="252"/>
      <c r="AE31" s="98" t="s">
        <v>52</v>
      </c>
      <c r="AF31" s="68"/>
      <c r="AG31" s="78"/>
      <c r="AH31" s="78"/>
      <c r="AI31" s="78"/>
      <c r="AJ31" s="77"/>
      <c r="AK31" s="77"/>
      <c r="AL31" s="77"/>
      <c r="AM31" s="77"/>
      <c r="AN31" s="77"/>
      <c r="AO31" s="78"/>
      <c r="AP31" s="78"/>
      <c r="AQ31" s="78"/>
      <c r="AR31" s="78"/>
      <c r="AS31" s="287"/>
      <c r="AT31" s="116"/>
      <c r="AU31" s="206"/>
      <c r="AV31" s="118"/>
      <c r="AW31" s="118"/>
      <c r="AX31" s="118"/>
      <c r="AY31" s="118"/>
      <c r="AZ31" s="118"/>
      <c r="BA31" s="81"/>
      <c r="BB31" s="100"/>
      <c r="BC31" s="101"/>
      <c r="BD31" s="102"/>
      <c r="BE31" s="103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1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</row>
    <row r="32" spans="1:125" s="108" customFormat="1" ht="101.25" customHeight="1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6"/>
      <c r="W32" s="252"/>
      <c r="X32" s="252"/>
      <c r="Y32" s="252"/>
      <c r="Z32" s="252"/>
      <c r="AA32" s="252"/>
      <c r="AB32" s="252"/>
      <c r="AC32" s="252"/>
      <c r="AD32" s="252"/>
      <c r="AE32" s="245" t="s">
        <v>53</v>
      </c>
      <c r="AF32" s="68"/>
      <c r="AG32" s="78"/>
      <c r="AH32" s="78"/>
      <c r="AI32" s="78"/>
      <c r="AJ32" s="77"/>
      <c r="AK32" s="77"/>
      <c r="AL32" s="77"/>
      <c r="AM32" s="77"/>
      <c r="AN32" s="77"/>
      <c r="AO32" s="78"/>
      <c r="AP32" s="78"/>
      <c r="AQ32" s="78"/>
      <c r="AR32" s="78"/>
      <c r="AS32" s="287"/>
      <c r="AT32" s="116"/>
      <c r="AU32" s="206"/>
      <c r="AV32" s="118">
        <v>300</v>
      </c>
      <c r="AW32" s="118"/>
      <c r="AX32" s="118"/>
      <c r="AY32" s="118"/>
      <c r="AZ32" s="118"/>
      <c r="BA32" s="81"/>
      <c r="BB32" s="100"/>
      <c r="BC32" s="101"/>
      <c r="BD32" s="102"/>
      <c r="BE32" s="103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5"/>
      <c r="BW32" s="11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</row>
    <row r="33" spans="1:125" s="108" customFormat="1" ht="37.5" customHeight="1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76"/>
      <c r="W33" s="252"/>
      <c r="X33" s="252"/>
      <c r="Y33" s="252"/>
      <c r="Z33" s="252"/>
      <c r="AA33" s="252"/>
      <c r="AB33" s="252"/>
      <c r="AC33" s="252"/>
      <c r="AD33" s="252"/>
      <c r="AE33" s="168" t="s">
        <v>54</v>
      </c>
      <c r="AF33" s="68"/>
      <c r="AG33" s="78"/>
      <c r="AH33" s="78"/>
      <c r="AI33" s="78"/>
      <c r="AJ33" s="77"/>
      <c r="AK33" s="77"/>
      <c r="AL33" s="77"/>
      <c r="AM33" s="77"/>
      <c r="AN33" s="77"/>
      <c r="AO33" s="78"/>
      <c r="AP33" s="78"/>
      <c r="AQ33" s="78"/>
      <c r="AR33" s="78"/>
      <c r="AS33" s="287"/>
      <c r="AT33" s="116"/>
      <c r="AU33" s="206"/>
      <c r="AV33" s="118"/>
      <c r="AW33" s="118"/>
      <c r="AX33" s="118"/>
      <c r="AY33" s="118"/>
      <c r="AZ33" s="118"/>
      <c r="BA33" s="81"/>
      <c r="BB33" s="100"/>
      <c r="BC33" s="101"/>
      <c r="BD33" s="102"/>
      <c r="BE33" s="103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5"/>
      <c r="BW33" s="11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</row>
    <row r="34" spans="1:125" s="108" customFormat="1" ht="69" customHeight="1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76"/>
      <c r="W34" s="252"/>
      <c r="X34" s="252"/>
      <c r="Y34" s="252"/>
      <c r="Z34" s="252"/>
      <c r="AA34" s="252"/>
      <c r="AB34" s="252"/>
      <c r="AC34" s="252"/>
      <c r="AD34" s="252"/>
      <c r="AE34" s="245" t="s">
        <v>120</v>
      </c>
      <c r="AF34" s="68"/>
      <c r="AG34" s="78"/>
      <c r="AH34" s="78"/>
      <c r="AI34" s="78"/>
      <c r="AJ34" s="77"/>
      <c r="AK34" s="77"/>
      <c r="AL34" s="77"/>
      <c r="AM34" s="77"/>
      <c r="AN34" s="77"/>
      <c r="AO34" s="78"/>
      <c r="AP34" s="78"/>
      <c r="AQ34" s="78"/>
      <c r="AR34" s="78"/>
      <c r="AS34" s="287"/>
      <c r="AT34" s="116"/>
      <c r="AU34" s="206">
        <v>3689.822</v>
      </c>
      <c r="AV34" s="118"/>
      <c r="AW34" s="118"/>
      <c r="AX34" s="118"/>
      <c r="AY34" s="118"/>
      <c r="AZ34" s="118"/>
      <c r="BA34" s="81"/>
      <c r="BB34" s="100"/>
      <c r="BC34" s="101"/>
      <c r="BD34" s="102"/>
      <c r="BE34" s="103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5"/>
      <c r="BW34" s="11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</row>
    <row r="35" spans="1:125" s="108" customFormat="1" ht="99.75" customHeight="1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6"/>
      <c r="W35" s="252"/>
      <c r="X35" s="252"/>
      <c r="Y35" s="252"/>
      <c r="Z35" s="252"/>
      <c r="AA35" s="252"/>
      <c r="AB35" s="252"/>
      <c r="AC35" s="252"/>
      <c r="AD35" s="252"/>
      <c r="AE35" s="98" t="s">
        <v>55</v>
      </c>
      <c r="AF35" s="68"/>
      <c r="AG35" s="78"/>
      <c r="AH35" s="78"/>
      <c r="AI35" s="78"/>
      <c r="AJ35" s="77"/>
      <c r="AK35" s="77"/>
      <c r="AL35" s="77"/>
      <c r="AM35" s="77"/>
      <c r="AN35" s="77"/>
      <c r="AO35" s="78"/>
      <c r="AP35" s="78"/>
      <c r="AQ35" s="78"/>
      <c r="AR35" s="78"/>
      <c r="AS35" s="287"/>
      <c r="AT35" s="79"/>
      <c r="AU35" s="206"/>
      <c r="AV35" s="79"/>
      <c r="AW35" s="79"/>
      <c r="AX35" s="79"/>
      <c r="AY35" s="79"/>
      <c r="AZ35" s="79"/>
      <c r="BA35" s="81"/>
      <c r="BB35" s="100"/>
      <c r="BC35" s="101"/>
      <c r="BD35" s="102"/>
      <c r="BE35" s="103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5"/>
      <c r="BW35" s="106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</row>
    <row r="36" spans="1:125" s="132" customFormat="1" ht="47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>
        <v>0</v>
      </c>
      <c r="V36" s="76">
        <v>2</v>
      </c>
      <c r="W36" s="252">
        <v>1</v>
      </c>
      <c r="X36" s="252">
        <v>0</v>
      </c>
      <c r="Y36" s="252">
        <v>0</v>
      </c>
      <c r="Z36" s="252">
        <v>0</v>
      </c>
      <c r="AA36" s="252">
        <v>0</v>
      </c>
      <c r="AB36" s="252">
        <v>0</v>
      </c>
      <c r="AC36" s="252">
        <v>0</v>
      </c>
      <c r="AD36" s="252">
        <v>0</v>
      </c>
      <c r="AE36" s="120" t="s">
        <v>56</v>
      </c>
      <c r="AF36" s="121" t="s">
        <v>107</v>
      </c>
      <c r="AG36" s="122" t="e">
        <f>AG37+#REF!+#REF!</f>
        <v>#REF!</v>
      </c>
      <c r="AH36" s="122" t="e">
        <f>AH37+#REF!+#REF!</f>
        <v>#REF!</v>
      </c>
      <c r="AI36" s="122" t="e">
        <f>AI37+#REF!+#REF!</f>
        <v>#REF!</v>
      </c>
      <c r="AJ36" s="122" t="e">
        <f>AJ37+#REF!+#REF!</f>
        <v>#REF!</v>
      </c>
      <c r="AK36" s="122"/>
      <c r="AL36" s="122" t="e">
        <f>AL37+#REF!+#REF!</f>
        <v>#REF!</v>
      </c>
      <c r="AM36" s="122"/>
      <c r="AN36" s="122"/>
      <c r="AO36" s="123"/>
      <c r="AP36" s="123" t="e">
        <f>AP37+#REF!+#REF!</f>
        <v>#REF!</v>
      </c>
      <c r="AQ36" s="123"/>
      <c r="AR36" s="123"/>
      <c r="AS36" s="124"/>
      <c r="AT36" s="125"/>
      <c r="AU36" s="212">
        <v>5</v>
      </c>
      <c r="AV36" s="260">
        <v>50</v>
      </c>
      <c r="AW36" s="260">
        <v>50</v>
      </c>
      <c r="AX36" s="260">
        <v>50</v>
      </c>
      <c r="AY36" s="260">
        <v>50</v>
      </c>
      <c r="AZ36" s="260">
        <v>205</v>
      </c>
      <c r="BA36" s="81">
        <v>2020</v>
      </c>
      <c r="BB36" s="126"/>
      <c r="BC36" s="127"/>
      <c r="BD36" s="127"/>
      <c r="BE36" s="128" t="e">
        <f>BE37+#REF!+#REF!</f>
        <v>#REF!</v>
      </c>
      <c r="BF36" s="129" t="e">
        <f>BF37+#REF!+#REF!</f>
        <v>#REF!</v>
      </c>
      <c r="BG36" s="129" t="e">
        <f>BG37+#REF!+#REF!</f>
        <v>#REF!</v>
      </c>
      <c r="BH36" s="129" t="e">
        <f>BH37+#REF!+#REF!</f>
        <v>#REF!</v>
      </c>
      <c r="BI36" s="129" t="e">
        <f>BI37+#REF!+#REF!</f>
        <v>#REF!</v>
      </c>
      <c r="BJ36" s="129" t="e">
        <f>BJ37+#REF!+#REF!</f>
        <v>#REF!</v>
      </c>
      <c r="BK36" s="129" t="e">
        <f>BK37+#REF!+#REF!</f>
        <v>#REF!</v>
      </c>
      <c r="BL36" s="129" t="e">
        <f>BL37+#REF!+#REF!</f>
        <v>#REF!</v>
      </c>
      <c r="BM36" s="129" t="e">
        <f>BM37+#REF!+#REF!</f>
        <v>#REF!</v>
      </c>
      <c r="BN36" s="129" t="e">
        <f>BN37+#REF!+#REF!</f>
        <v>#REF!</v>
      </c>
      <c r="BO36" s="129" t="e">
        <f>BO37+#REF!+#REF!</f>
        <v>#REF!</v>
      </c>
      <c r="BP36" s="129" t="e">
        <f>BP37+#REF!+#REF!</f>
        <v>#REF!</v>
      </c>
      <c r="BQ36" s="129" t="e">
        <f>BQ37+#REF!+#REF!</f>
        <v>#REF!</v>
      </c>
      <c r="BR36" s="129" t="e">
        <f>BR37+#REF!+#REF!</f>
        <v>#REF!</v>
      </c>
      <c r="BS36" s="129" t="e">
        <f>BS37+#REF!+#REF!</f>
        <v>#REF!</v>
      </c>
      <c r="BT36" s="129" t="e">
        <f>BT37+#REF!+#REF!</f>
        <v>#REF!</v>
      </c>
      <c r="BU36" s="129" t="e">
        <f>BU37+#REF!+#REF!</f>
        <v>#REF!</v>
      </c>
      <c r="BV36" s="130" t="e">
        <f>BV37+#REF!+#REF!</f>
        <v>#REF!</v>
      </c>
      <c r="BW36" s="113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</row>
    <row r="37" spans="1:125" s="140" customFormat="1" ht="46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>
        <v>0</v>
      </c>
      <c r="V37" s="76">
        <v>2</v>
      </c>
      <c r="W37" s="252">
        <v>1</v>
      </c>
      <c r="X37" s="252">
        <v>0</v>
      </c>
      <c r="Y37" s="252">
        <v>1</v>
      </c>
      <c r="Z37" s="252">
        <v>0</v>
      </c>
      <c r="AA37" s="252">
        <v>0</v>
      </c>
      <c r="AB37" s="252">
        <v>0</v>
      </c>
      <c r="AC37" s="252">
        <v>0</v>
      </c>
      <c r="AD37" s="252">
        <v>0</v>
      </c>
      <c r="AE37" s="133" t="s">
        <v>57</v>
      </c>
      <c r="AF37" s="274" t="s">
        <v>107</v>
      </c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293"/>
      <c r="AT37" s="99"/>
      <c r="AU37" s="206">
        <v>5</v>
      </c>
      <c r="AV37" s="273">
        <v>50</v>
      </c>
      <c r="AW37" s="273">
        <v>50</v>
      </c>
      <c r="AX37" s="273">
        <v>50</v>
      </c>
      <c r="AY37" s="273">
        <v>50</v>
      </c>
      <c r="AZ37" s="273">
        <v>205</v>
      </c>
      <c r="BA37" s="81">
        <v>2020</v>
      </c>
      <c r="BB37" s="134"/>
      <c r="BC37" s="135"/>
      <c r="BD37" s="135"/>
      <c r="BE37" s="136" t="e">
        <f>BE150+#REF!</f>
        <v>#REF!</v>
      </c>
      <c r="BF37" s="136" t="e">
        <f>BF150+#REF!</f>
        <v>#REF!</v>
      </c>
      <c r="BG37" s="136" t="e">
        <f>BG150+#REF!</f>
        <v>#REF!</v>
      </c>
      <c r="BH37" s="136" t="e">
        <f>BH150+#REF!</f>
        <v>#REF!</v>
      </c>
      <c r="BI37" s="136" t="e">
        <f>BI150+#REF!</f>
        <v>#REF!</v>
      </c>
      <c r="BJ37" s="136" t="e">
        <f>BJ150+#REF!</f>
        <v>#REF!</v>
      </c>
      <c r="BK37" s="136" t="e">
        <f>BK150+#REF!</f>
        <v>#REF!</v>
      </c>
      <c r="BL37" s="136" t="e">
        <f>BL150+#REF!</f>
        <v>#REF!</v>
      </c>
      <c r="BM37" s="136" t="e">
        <f>BM150+#REF!</f>
        <v>#REF!</v>
      </c>
      <c r="BN37" s="136" t="e">
        <f>BN150+#REF!</f>
        <v>#REF!</v>
      </c>
      <c r="BO37" s="136" t="e">
        <f>BO150+#REF!</f>
        <v>#REF!</v>
      </c>
      <c r="BP37" s="136" t="e">
        <f>BP150+#REF!</f>
        <v>#REF!</v>
      </c>
      <c r="BQ37" s="136" t="e">
        <f>BQ150+#REF!</f>
        <v>#REF!</v>
      </c>
      <c r="BR37" s="136" t="e">
        <f>BR150+#REF!</f>
        <v>#REF!</v>
      </c>
      <c r="BS37" s="136" t="e">
        <f>BS150+#REF!</f>
        <v>#REF!</v>
      </c>
      <c r="BT37" s="136" t="e">
        <f>BT150+#REF!</f>
        <v>#REF!</v>
      </c>
      <c r="BU37" s="136" t="e">
        <f>BU150+#REF!</f>
        <v>#REF!</v>
      </c>
      <c r="BV37" s="137" t="e">
        <f>BE37+BK37+BN37+BQ37+BS37+BU37</f>
        <v>#REF!</v>
      </c>
      <c r="BW37" s="113"/>
      <c r="BX37" s="138"/>
      <c r="BY37" s="138"/>
      <c r="BZ37" s="139"/>
      <c r="CA37" s="139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</row>
    <row r="38" spans="1:125" s="151" customFormat="1" ht="31.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>
        <v>0</v>
      </c>
      <c r="V38" s="76">
        <v>2</v>
      </c>
      <c r="W38" s="252">
        <v>1</v>
      </c>
      <c r="X38" s="252">
        <v>0</v>
      </c>
      <c r="Y38" s="252">
        <v>1</v>
      </c>
      <c r="Z38" s="252">
        <v>0</v>
      </c>
      <c r="AA38" s="252">
        <v>0</v>
      </c>
      <c r="AB38" s="252">
        <v>0</v>
      </c>
      <c r="AC38" s="252">
        <v>0</v>
      </c>
      <c r="AD38" s="252">
        <v>1</v>
      </c>
      <c r="AE38" s="141" t="s">
        <v>58</v>
      </c>
      <c r="AF38" s="68" t="s">
        <v>90</v>
      </c>
      <c r="AG38" s="77"/>
      <c r="AH38" s="77"/>
      <c r="AI38" s="77"/>
      <c r="AJ38" s="77"/>
      <c r="AK38" s="77"/>
      <c r="AL38" s="77"/>
      <c r="AM38" s="77"/>
      <c r="AN38" s="77"/>
      <c r="AO38" s="78"/>
      <c r="AP38" s="78"/>
      <c r="AQ38" s="78"/>
      <c r="AR38" s="78"/>
      <c r="AS38" s="293"/>
      <c r="AT38" s="81"/>
      <c r="AU38" s="206">
        <v>10</v>
      </c>
      <c r="AV38" s="206">
        <v>10</v>
      </c>
      <c r="AW38" s="206">
        <v>10</v>
      </c>
      <c r="AX38" s="206">
        <v>10</v>
      </c>
      <c r="AY38" s="206">
        <v>10</v>
      </c>
      <c r="AZ38" s="206">
        <v>50</v>
      </c>
      <c r="BA38" s="81">
        <v>2020</v>
      </c>
      <c r="BB38" s="142"/>
      <c r="BC38" s="143"/>
      <c r="BD38" s="144"/>
      <c r="BE38" s="145">
        <v>0</v>
      </c>
      <c r="BF38" s="146"/>
      <c r="BG38" s="146"/>
      <c r="BH38" s="146"/>
      <c r="BI38" s="146"/>
      <c r="BJ38" s="146"/>
      <c r="BK38" s="145">
        <v>0</v>
      </c>
      <c r="BL38" s="146"/>
      <c r="BM38" s="146"/>
      <c r="BN38" s="145">
        <v>0</v>
      </c>
      <c r="BO38" s="146"/>
      <c r="BP38" s="146"/>
      <c r="BQ38" s="145">
        <v>0</v>
      </c>
      <c r="BR38" s="146"/>
      <c r="BS38" s="145">
        <v>0</v>
      </c>
      <c r="BT38" s="146"/>
      <c r="BU38" s="145">
        <v>0</v>
      </c>
      <c r="BV38" s="147"/>
      <c r="BW38" s="148"/>
      <c r="BX38" s="149"/>
      <c r="BY38" s="149"/>
      <c r="BZ38" s="150"/>
      <c r="CA38" s="150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</row>
    <row r="39" spans="1:125" s="115" customFormat="1" ht="15.75">
      <c r="A39" s="252">
        <v>7</v>
      </c>
      <c r="B39" s="252">
        <v>0</v>
      </c>
      <c r="C39" s="252">
        <v>5</v>
      </c>
      <c r="D39" s="252">
        <v>0</v>
      </c>
      <c r="E39" s="252">
        <v>3</v>
      </c>
      <c r="F39" s="252">
        <v>1</v>
      </c>
      <c r="G39" s="252">
        <v>0</v>
      </c>
      <c r="H39" s="252">
        <v>0</v>
      </c>
      <c r="I39" s="252">
        <v>2</v>
      </c>
      <c r="J39" s="252">
        <v>1</v>
      </c>
      <c r="K39" s="252">
        <v>0</v>
      </c>
      <c r="L39" s="252">
        <v>1</v>
      </c>
      <c r="M39" s="252">
        <v>4</v>
      </c>
      <c r="N39" s="252">
        <v>0</v>
      </c>
      <c r="O39" s="252">
        <v>0</v>
      </c>
      <c r="P39" s="252">
        <v>1</v>
      </c>
      <c r="Q39" s="252" t="s">
        <v>98</v>
      </c>
      <c r="R39" s="74"/>
      <c r="S39" s="74"/>
      <c r="T39" s="74"/>
      <c r="U39" s="75">
        <v>0</v>
      </c>
      <c r="V39" s="76">
        <v>2</v>
      </c>
      <c r="W39" s="252">
        <v>1</v>
      </c>
      <c r="X39" s="252">
        <v>0</v>
      </c>
      <c r="Y39" s="252">
        <v>1</v>
      </c>
      <c r="Z39" s="252">
        <v>0</v>
      </c>
      <c r="AA39" s="252">
        <v>0</v>
      </c>
      <c r="AB39" s="252">
        <v>1</v>
      </c>
      <c r="AC39" s="252">
        <v>0</v>
      </c>
      <c r="AD39" s="252">
        <v>0</v>
      </c>
      <c r="AE39" s="216" t="s">
        <v>134</v>
      </c>
      <c r="AF39" s="68" t="s">
        <v>46</v>
      </c>
      <c r="AG39" s="77"/>
      <c r="AH39" s="77"/>
      <c r="AI39" s="77"/>
      <c r="AJ39" s="77"/>
      <c r="AK39" s="77"/>
      <c r="AL39" s="77"/>
      <c r="AM39" s="77"/>
      <c r="AN39" s="77"/>
      <c r="AO39" s="78"/>
      <c r="AP39" s="78"/>
      <c r="AQ39" s="78"/>
      <c r="AR39" s="78"/>
      <c r="AS39" s="293"/>
      <c r="AT39" s="81"/>
      <c r="AU39" s="206">
        <v>5</v>
      </c>
      <c r="AV39" s="68">
        <v>15</v>
      </c>
      <c r="AW39" s="68">
        <v>25</v>
      </c>
      <c r="AX39" s="68">
        <v>25</v>
      </c>
      <c r="AY39" s="68">
        <v>25</v>
      </c>
      <c r="AZ39" s="68">
        <f>SUM(AU39:AY39)</f>
        <v>95</v>
      </c>
      <c r="BA39" s="81">
        <v>2020</v>
      </c>
      <c r="BB39" s="109"/>
      <c r="BC39" s="110"/>
      <c r="BD39" s="110"/>
      <c r="BE39" s="92">
        <v>1</v>
      </c>
      <c r="BF39" s="111"/>
      <c r="BG39" s="111"/>
      <c r="BH39" s="111"/>
      <c r="BI39" s="111"/>
      <c r="BJ39" s="111"/>
      <c r="BK39" s="92">
        <v>1</v>
      </c>
      <c r="BL39" s="111"/>
      <c r="BM39" s="111"/>
      <c r="BN39" s="92">
        <v>1</v>
      </c>
      <c r="BO39" s="111"/>
      <c r="BP39" s="111"/>
      <c r="BQ39" s="92">
        <v>1</v>
      </c>
      <c r="BR39" s="111"/>
      <c r="BS39" s="92">
        <v>1</v>
      </c>
      <c r="BT39" s="111"/>
      <c r="BU39" s="92">
        <v>1</v>
      </c>
      <c r="BV39" s="152"/>
      <c r="BW39" s="153"/>
      <c r="BX39" s="114"/>
      <c r="BY39" s="114"/>
      <c r="BZ39" s="154"/>
      <c r="CA39" s="15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</row>
    <row r="40" spans="1:125" s="160" customFormat="1" ht="32.2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>
        <v>0</v>
      </c>
      <c r="V40" s="252">
        <v>2</v>
      </c>
      <c r="W40" s="252">
        <v>1</v>
      </c>
      <c r="X40" s="252">
        <v>0</v>
      </c>
      <c r="Y40" s="252">
        <v>1</v>
      </c>
      <c r="Z40" s="252">
        <v>0</v>
      </c>
      <c r="AA40" s="252">
        <v>0</v>
      </c>
      <c r="AB40" s="252">
        <v>1</v>
      </c>
      <c r="AC40" s="252">
        <v>0</v>
      </c>
      <c r="AD40" s="252">
        <v>1</v>
      </c>
      <c r="AE40" s="225" t="s">
        <v>187</v>
      </c>
      <c r="AF40" s="68" t="s">
        <v>90</v>
      </c>
      <c r="AG40" s="77"/>
      <c r="AH40" s="77"/>
      <c r="AI40" s="77"/>
      <c r="AJ40" s="77"/>
      <c r="AK40" s="77"/>
      <c r="AL40" s="77"/>
      <c r="AM40" s="77"/>
      <c r="AN40" s="77"/>
      <c r="AO40" s="78"/>
      <c r="AP40" s="78"/>
      <c r="AQ40" s="78"/>
      <c r="AR40" s="78"/>
      <c r="AS40" s="293"/>
      <c r="AT40" s="79"/>
      <c r="AU40" s="206">
        <v>1</v>
      </c>
      <c r="AV40" s="226">
        <v>2</v>
      </c>
      <c r="AW40" s="226">
        <v>3</v>
      </c>
      <c r="AX40" s="226">
        <v>3</v>
      </c>
      <c r="AY40" s="226">
        <v>3</v>
      </c>
      <c r="AZ40" s="79">
        <v>11</v>
      </c>
      <c r="BA40" s="81">
        <v>2020</v>
      </c>
      <c r="BB40" s="155"/>
      <c r="BC40" s="143"/>
      <c r="BD40" s="156"/>
      <c r="BE40" s="103">
        <v>100</v>
      </c>
      <c r="BF40" s="157"/>
      <c r="BG40" s="157"/>
      <c r="BH40" s="157"/>
      <c r="BI40" s="157"/>
      <c r="BJ40" s="157"/>
      <c r="BK40" s="103">
        <v>100</v>
      </c>
      <c r="BL40" s="157"/>
      <c r="BM40" s="157"/>
      <c r="BN40" s="103">
        <v>100</v>
      </c>
      <c r="BO40" s="157"/>
      <c r="BP40" s="157"/>
      <c r="BQ40" s="103">
        <v>100</v>
      </c>
      <c r="BR40" s="157"/>
      <c r="BS40" s="103">
        <v>100</v>
      </c>
      <c r="BT40" s="157"/>
      <c r="BU40" s="103">
        <v>100</v>
      </c>
      <c r="BV40" s="158"/>
      <c r="BW40" s="292"/>
      <c r="BX40" s="149"/>
      <c r="BY40" s="149"/>
      <c r="BZ40" s="159"/>
      <c r="CA40" s="15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</row>
    <row r="41" spans="1:125" s="160" customFormat="1" ht="31.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>
        <v>0</v>
      </c>
      <c r="V41" s="252">
        <v>2</v>
      </c>
      <c r="W41" s="252">
        <v>1</v>
      </c>
      <c r="X41" s="252">
        <v>0</v>
      </c>
      <c r="Y41" s="252">
        <v>1</v>
      </c>
      <c r="Z41" s="252">
        <v>0</v>
      </c>
      <c r="AA41" s="252">
        <v>0</v>
      </c>
      <c r="AB41" s="252">
        <v>2</v>
      </c>
      <c r="AC41" s="252">
        <v>0</v>
      </c>
      <c r="AD41" s="252">
        <v>0</v>
      </c>
      <c r="AE41" s="216" t="s">
        <v>135</v>
      </c>
      <c r="AF41" s="68" t="s">
        <v>46</v>
      </c>
      <c r="AG41" s="77"/>
      <c r="AH41" s="77"/>
      <c r="AI41" s="77"/>
      <c r="AJ41" s="77"/>
      <c r="AK41" s="77"/>
      <c r="AL41" s="77"/>
      <c r="AM41" s="77"/>
      <c r="AN41" s="77"/>
      <c r="AO41" s="78"/>
      <c r="AP41" s="78"/>
      <c r="AQ41" s="78"/>
      <c r="AR41" s="78"/>
      <c r="AS41" s="293"/>
      <c r="AT41" s="81"/>
      <c r="AU41" s="206">
        <v>0</v>
      </c>
      <c r="AV41" s="68">
        <v>20</v>
      </c>
      <c r="AW41" s="68">
        <v>25</v>
      </c>
      <c r="AX41" s="68">
        <v>25</v>
      </c>
      <c r="AY41" s="68">
        <v>25</v>
      </c>
      <c r="AZ41" s="79">
        <v>95</v>
      </c>
      <c r="BA41" s="81">
        <v>2020</v>
      </c>
      <c r="BB41" s="155"/>
      <c r="BC41" s="143"/>
      <c r="BD41" s="156"/>
      <c r="BE41" s="103">
        <v>5</v>
      </c>
      <c r="BF41" s="157"/>
      <c r="BG41" s="157"/>
      <c r="BH41" s="157"/>
      <c r="BI41" s="157"/>
      <c r="BJ41" s="157"/>
      <c r="BK41" s="103">
        <v>5</v>
      </c>
      <c r="BL41" s="157"/>
      <c r="BM41" s="157"/>
      <c r="BN41" s="103">
        <v>5</v>
      </c>
      <c r="BO41" s="157"/>
      <c r="BP41" s="157"/>
      <c r="BQ41" s="103">
        <v>5</v>
      </c>
      <c r="BR41" s="157"/>
      <c r="BS41" s="103">
        <v>5</v>
      </c>
      <c r="BT41" s="157"/>
      <c r="BU41" s="103">
        <v>5</v>
      </c>
      <c r="BV41" s="158"/>
      <c r="BW41" s="292"/>
      <c r="BX41" s="149"/>
      <c r="BY41" s="149"/>
      <c r="BZ41" s="159"/>
      <c r="CA41" s="15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</row>
    <row r="42" spans="1:125" s="115" customFormat="1" ht="31.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>
        <v>0</v>
      </c>
      <c r="V42" s="252">
        <v>2</v>
      </c>
      <c r="W42" s="252">
        <v>1</v>
      </c>
      <c r="X42" s="252">
        <v>0</v>
      </c>
      <c r="Y42" s="252">
        <v>1</v>
      </c>
      <c r="Z42" s="252">
        <v>0</v>
      </c>
      <c r="AA42" s="252">
        <v>0</v>
      </c>
      <c r="AB42" s="252">
        <v>2</v>
      </c>
      <c r="AC42" s="252">
        <v>0</v>
      </c>
      <c r="AD42" s="252">
        <v>1</v>
      </c>
      <c r="AE42" s="141" t="s">
        <v>188</v>
      </c>
      <c r="AF42" s="68" t="s">
        <v>104</v>
      </c>
      <c r="AG42" s="77"/>
      <c r="AH42" s="77"/>
      <c r="AI42" s="77"/>
      <c r="AJ42" s="77"/>
      <c r="AK42" s="77"/>
      <c r="AL42" s="77"/>
      <c r="AM42" s="77"/>
      <c r="AN42" s="77"/>
      <c r="AO42" s="78"/>
      <c r="AP42" s="78"/>
      <c r="AQ42" s="78"/>
      <c r="AR42" s="78"/>
      <c r="AS42" s="293"/>
      <c r="AT42" s="81"/>
      <c r="AU42" s="206">
        <v>0</v>
      </c>
      <c r="AV42" s="68">
        <v>3</v>
      </c>
      <c r="AW42" s="68">
        <v>3</v>
      </c>
      <c r="AX42" s="68">
        <v>3</v>
      </c>
      <c r="AY42" s="68">
        <v>3</v>
      </c>
      <c r="AZ42" s="68">
        <v>12</v>
      </c>
      <c r="BA42" s="81">
        <v>2020</v>
      </c>
      <c r="BB42" s="109"/>
      <c r="BC42" s="110"/>
      <c r="BD42" s="110"/>
      <c r="BE42" s="92">
        <v>1</v>
      </c>
      <c r="BF42" s="111"/>
      <c r="BG42" s="111"/>
      <c r="BH42" s="111"/>
      <c r="BI42" s="111"/>
      <c r="BJ42" s="111"/>
      <c r="BK42" s="92">
        <v>1</v>
      </c>
      <c r="BL42" s="111"/>
      <c r="BM42" s="111"/>
      <c r="BN42" s="92">
        <v>1</v>
      </c>
      <c r="BO42" s="111"/>
      <c r="BP42" s="111"/>
      <c r="BQ42" s="92">
        <v>1</v>
      </c>
      <c r="BR42" s="111"/>
      <c r="BS42" s="92">
        <v>1</v>
      </c>
      <c r="BT42" s="111"/>
      <c r="BU42" s="92">
        <v>1</v>
      </c>
      <c r="BV42" s="152"/>
      <c r="BW42" s="153"/>
      <c r="BX42" s="114"/>
      <c r="BY42" s="114"/>
      <c r="BZ42" s="161"/>
      <c r="CA42" s="161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</row>
    <row r="43" spans="1:125" s="160" customFormat="1" ht="31.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>
        <v>0</v>
      </c>
      <c r="V43" s="252">
        <v>2</v>
      </c>
      <c r="W43" s="252">
        <v>1</v>
      </c>
      <c r="X43" s="252">
        <v>0</v>
      </c>
      <c r="Y43" s="252">
        <v>1</v>
      </c>
      <c r="Z43" s="252">
        <v>0</v>
      </c>
      <c r="AA43" s="252">
        <v>0</v>
      </c>
      <c r="AB43" s="252">
        <v>3</v>
      </c>
      <c r="AC43" s="252">
        <v>0</v>
      </c>
      <c r="AD43" s="252">
        <v>0</v>
      </c>
      <c r="AE43" s="216" t="s">
        <v>136</v>
      </c>
      <c r="AF43" s="68" t="s">
        <v>46</v>
      </c>
      <c r="AG43" s="162"/>
      <c r="AH43" s="77"/>
      <c r="AI43" s="77"/>
      <c r="AJ43" s="77"/>
      <c r="AK43" s="77"/>
      <c r="AL43" s="162"/>
      <c r="AM43" s="77"/>
      <c r="AN43" s="77"/>
      <c r="AO43" s="78"/>
      <c r="AP43" s="78"/>
      <c r="AQ43" s="78"/>
      <c r="AR43" s="78"/>
      <c r="AS43" s="293"/>
      <c r="AT43" s="79"/>
      <c r="AU43" s="206">
        <v>0</v>
      </c>
      <c r="AV43" s="99">
        <v>15</v>
      </c>
      <c r="AW43" s="206">
        <v>0</v>
      </c>
      <c r="AX43" s="206">
        <v>0</v>
      </c>
      <c r="AY43" s="206">
        <v>0</v>
      </c>
      <c r="AZ43" s="79">
        <v>15</v>
      </c>
      <c r="BA43" s="81">
        <v>2017</v>
      </c>
      <c r="BB43" s="155"/>
      <c r="BC43" s="143"/>
      <c r="BD43" s="156"/>
      <c r="BE43" s="103">
        <v>10</v>
      </c>
      <c r="BF43" s="157"/>
      <c r="BG43" s="157"/>
      <c r="BH43" s="157"/>
      <c r="BI43" s="157"/>
      <c r="BJ43" s="157"/>
      <c r="BK43" s="103">
        <v>11</v>
      </c>
      <c r="BL43" s="157"/>
      <c r="BM43" s="157"/>
      <c r="BN43" s="103">
        <v>12</v>
      </c>
      <c r="BO43" s="157"/>
      <c r="BP43" s="157"/>
      <c r="BQ43" s="103">
        <v>12</v>
      </c>
      <c r="BR43" s="157"/>
      <c r="BS43" s="103">
        <v>12</v>
      </c>
      <c r="BT43" s="157"/>
      <c r="BU43" s="103">
        <v>12</v>
      </c>
      <c r="BV43" s="163"/>
      <c r="BW43" s="292"/>
      <c r="BX43" s="149"/>
      <c r="BY43" s="149"/>
      <c r="BZ43" s="159"/>
      <c r="CA43" s="15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</row>
    <row r="44" spans="1:125" s="160" customFormat="1" ht="34.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>
        <v>0</v>
      </c>
      <c r="V44" s="252">
        <v>2</v>
      </c>
      <c r="W44" s="252">
        <v>1</v>
      </c>
      <c r="X44" s="252">
        <v>0</v>
      </c>
      <c r="Y44" s="252">
        <v>1</v>
      </c>
      <c r="Z44" s="252">
        <v>0</v>
      </c>
      <c r="AA44" s="252">
        <v>0</v>
      </c>
      <c r="AB44" s="252">
        <v>3</v>
      </c>
      <c r="AC44" s="252">
        <v>0</v>
      </c>
      <c r="AD44" s="252">
        <v>1</v>
      </c>
      <c r="AE44" s="141" t="s">
        <v>189</v>
      </c>
      <c r="AF44" s="68" t="s">
        <v>85</v>
      </c>
      <c r="AG44" s="77"/>
      <c r="AH44" s="77"/>
      <c r="AI44" s="77"/>
      <c r="AJ44" s="77"/>
      <c r="AK44" s="77"/>
      <c r="AL44" s="77"/>
      <c r="AM44" s="77"/>
      <c r="AN44" s="77"/>
      <c r="AO44" s="78"/>
      <c r="AP44" s="78"/>
      <c r="AQ44" s="78"/>
      <c r="AR44" s="78"/>
      <c r="AS44" s="293"/>
      <c r="AT44" s="79"/>
      <c r="AU44" s="206">
        <v>0</v>
      </c>
      <c r="AV44" s="261">
        <v>1</v>
      </c>
      <c r="AW44" s="206">
        <v>0</v>
      </c>
      <c r="AX44" s="206">
        <v>0</v>
      </c>
      <c r="AY44" s="206">
        <v>0</v>
      </c>
      <c r="AZ44" s="68">
        <v>1</v>
      </c>
      <c r="BA44" s="81">
        <v>2017</v>
      </c>
      <c r="BB44" s="155"/>
      <c r="BC44" s="143"/>
      <c r="BD44" s="156"/>
      <c r="BE44" s="164" t="s">
        <v>59</v>
      </c>
      <c r="BF44" s="157"/>
      <c r="BG44" s="157"/>
      <c r="BH44" s="157"/>
      <c r="BI44" s="157"/>
      <c r="BJ44" s="157"/>
      <c r="BK44" s="164" t="s">
        <v>59</v>
      </c>
      <c r="BL44" s="157"/>
      <c r="BM44" s="157"/>
      <c r="BN44" s="164" t="s">
        <v>59</v>
      </c>
      <c r="BO44" s="157"/>
      <c r="BP44" s="157"/>
      <c r="BQ44" s="164" t="s">
        <v>59</v>
      </c>
      <c r="BR44" s="157"/>
      <c r="BS44" s="164" t="s">
        <v>59</v>
      </c>
      <c r="BT44" s="157"/>
      <c r="BU44" s="164" t="s">
        <v>59</v>
      </c>
      <c r="BV44" s="165"/>
      <c r="BW44" s="292"/>
      <c r="BX44" s="149"/>
      <c r="BY44" s="149"/>
      <c r="BZ44" s="159"/>
      <c r="CA44" s="15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</row>
    <row r="45" spans="1:125" s="160" customFormat="1" ht="46.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>
        <v>0</v>
      </c>
      <c r="V45" s="252">
        <v>2</v>
      </c>
      <c r="W45" s="252">
        <v>1</v>
      </c>
      <c r="X45" s="252">
        <v>0</v>
      </c>
      <c r="Y45" s="252">
        <v>2</v>
      </c>
      <c r="Z45" s="252">
        <v>0</v>
      </c>
      <c r="AA45" s="252">
        <v>0</v>
      </c>
      <c r="AB45" s="252">
        <v>0</v>
      </c>
      <c r="AC45" s="252">
        <v>0</v>
      </c>
      <c r="AD45" s="252">
        <v>0</v>
      </c>
      <c r="AE45" s="233" t="s">
        <v>105</v>
      </c>
      <c r="AF45" s="68" t="s">
        <v>91</v>
      </c>
      <c r="AG45" s="77"/>
      <c r="AH45" s="77"/>
      <c r="AI45" s="77"/>
      <c r="AJ45" s="77"/>
      <c r="AK45" s="77"/>
      <c r="AL45" s="77"/>
      <c r="AM45" s="77"/>
      <c r="AN45" s="77"/>
      <c r="AO45" s="78"/>
      <c r="AP45" s="78"/>
      <c r="AQ45" s="78"/>
      <c r="AR45" s="78"/>
      <c r="AS45" s="293"/>
      <c r="AT45" s="79"/>
      <c r="AU45" s="206" t="s">
        <v>92</v>
      </c>
      <c r="AV45" s="206" t="s">
        <v>92</v>
      </c>
      <c r="AW45" s="206" t="s">
        <v>92</v>
      </c>
      <c r="AX45" s="206" t="s">
        <v>92</v>
      </c>
      <c r="AY45" s="206" t="s">
        <v>92</v>
      </c>
      <c r="AZ45" s="68" t="s">
        <v>47</v>
      </c>
      <c r="BA45" s="81">
        <v>2020</v>
      </c>
      <c r="BB45" s="155"/>
      <c r="BC45" s="143"/>
      <c r="BD45" s="156"/>
      <c r="BE45" s="164"/>
      <c r="BF45" s="157"/>
      <c r="BG45" s="157"/>
      <c r="BH45" s="157"/>
      <c r="BI45" s="157"/>
      <c r="BJ45" s="157"/>
      <c r="BK45" s="164"/>
      <c r="BL45" s="157"/>
      <c r="BM45" s="157"/>
      <c r="BN45" s="164"/>
      <c r="BO45" s="157"/>
      <c r="BP45" s="157"/>
      <c r="BQ45" s="164"/>
      <c r="BR45" s="157"/>
      <c r="BS45" s="164"/>
      <c r="BT45" s="157"/>
      <c r="BU45" s="164"/>
      <c r="BV45" s="165"/>
      <c r="BW45" s="153"/>
      <c r="BX45" s="149"/>
      <c r="BY45" s="149"/>
      <c r="BZ45" s="159"/>
      <c r="CA45" s="15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</row>
    <row r="46" spans="1:125" s="160" customFormat="1" ht="37.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>
        <v>0</v>
      </c>
      <c r="V46" s="252">
        <v>2</v>
      </c>
      <c r="W46" s="252">
        <v>1</v>
      </c>
      <c r="X46" s="252">
        <v>0</v>
      </c>
      <c r="Y46" s="252">
        <v>2</v>
      </c>
      <c r="Z46" s="252">
        <v>0</v>
      </c>
      <c r="AA46" s="252">
        <v>0</v>
      </c>
      <c r="AB46" s="252">
        <v>0</v>
      </c>
      <c r="AC46" s="252">
        <v>0</v>
      </c>
      <c r="AD46" s="252">
        <v>1</v>
      </c>
      <c r="AE46" s="141" t="s">
        <v>190</v>
      </c>
      <c r="AF46" s="68" t="s">
        <v>86</v>
      </c>
      <c r="AG46" s="77"/>
      <c r="AH46" s="77"/>
      <c r="AI46" s="77"/>
      <c r="AJ46" s="77"/>
      <c r="AK46" s="77"/>
      <c r="AL46" s="77"/>
      <c r="AM46" s="77"/>
      <c r="AN46" s="77"/>
      <c r="AO46" s="78"/>
      <c r="AP46" s="78"/>
      <c r="AQ46" s="78"/>
      <c r="AR46" s="78"/>
      <c r="AS46" s="293"/>
      <c r="AT46" s="79"/>
      <c r="AU46" s="206">
        <v>1</v>
      </c>
      <c r="AV46" s="206">
        <v>1</v>
      </c>
      <c r="AW46" s="206">
        <v>1</v>
      </c>
      <c r="AX46" s="206">
        <v>1</v>
      </c>
      <c r="AY46" s="206">
        <v>1</v>
      </c>
      <c r="AZ46" s="206">
        <v>5</v>
      </c>
      <c r="BA46" s="81">
        <v>2020</v>
      </c>
      <c r="BB46" s="155"/>
      <c r="BC46" s="143"/>
      <c r="BD46" s="156"/>
      <c r="BE46" s="164"/>
      <c r="BF46" s="157"/>
      <c r="BG46" s="157"/>
      <c r="BH46" s="157"/>
      <c r="BI46" s="157"/>
      <c r="BJ46" s="157"/>
      <c r="BK46" s="164"/>
      <c r="BL46" s="157"/>
      <c r="BM46" s="157"/>
      <c r="BN46" s="164"/>
      <c r="BO46" s="157"/>
      <c r="BP46" s="157"/>
      <c r="BQ46" s="164"/>
      <c r="BR46" s="157"/>
      <c r="BS46" s="164"/>
      <c r="BT46" s="157"/>
      <c r="BU46" s="164"/>
      <c r="BV46" s="165"/>
      <c r="BW46" s="153"/>
      <c r="BX46" s="149"/>
      <c r="BY46" s="149"/>
      <c r="BZ46" s="159"/>
      <c r="CA46" s="15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</row>
    <row r="47" spans="1:125" s="160" customFormat="1" ht="48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>
        <v>0</v>
      </c>
      <c r="V47" s="252">
        <v>2</v>
      </c>
      <c r="W47" s="252">
        <v>1</v>
      </c>
      <c r="X47" s="252">
        <v>0</v>
      </c>
      <c r="Y47" s="252">
        <v>2</v>
      </c>
      <c r="Z47" s="252">
        <v>0</v>
      </c>
      <c r="AA47" s="252">
        <v>0</v>
      </c>
      <c r="AB47" s="252">
        <v>1</v>
      </c>
      <c r="AC47" s="252">
        <v>0</v>
      </c>
      <c r="AD47" s="252">
        <v>0</v>
      </c>
      <c r="AE47" s="251" t="s">
        <v>137</v>
      </c>
      <c r="AF47" s="68"/>
      <c r="AG47" s="77"/>
      <c r="AH47" s="77"/>
      <c r="AI47" s="77"/>
      <c r="AJ47" s="77"/>
      <c r="AK47" s="77"/>
      <c r="AL47" s="77"/>
      <c r="AM47" s="77"/>
      <c r="AN47" s="77"/>
      <c r="AO47" s="78"/>
      <c r="AP47" s="78"/>
      <c r="AQ47" s="78"/>
      <c r="AR47" s="78"/>
      <c r="AS47" s="293"/>
      <c r="AT47" s="79"/>
      <c r="AU47" s="206" t="s">
        <v>92</v>
      </c>
      <c r="AV47" s="206" t="s">
        <v>92</v>
      </c>
      <c r="AW47" s="206" t="s">
        <v>92</v>
      </c>
      <c r="AX47" s="206" t="s">
        <v>92</v>
      </c>
      <c r="AY47" s="206" t="s">
        <v>92</v>
      </c>
      <c r="AZ47" s="68" t="s">
        <v>47</v>
      </c>
      <c r="BA47" s="81">
        <v>2020</v>
      </c>
      <c r="BB47" s="155"/>
      <c r="BC47" s="143"/>
      <c r="BD47" s="156"/>
      <c r="BE47" s="164"/>
      <c r="BF47" s="157"/>
      <c r="BG47" s="157"/>
      <c r="BH47" s="157"/>
      <c r="BI47" s="157"/>
      <c r="BJ47" s="157"/>
      <c r="BK47" s="164"/>
      <c r="BL47" s="157"/>
      <c r="BM47" s="157"/>
      <c r="BN47" s="164"/>
      <c r="BO47" s="157"/>
      <c r="BP47" s="157"/>
      <c r="BQ47" s="164"/>
      <c r="BR47" s="157"/>
      <c r="BS47" s="164"/>
      <c r="BT47" s="157"/>
      <c r="BU47" s="164"/>
      <c r="BV47" s="165"/>
      <c r="BW47" s="153"/>
      <c r="BX47" s="149"/>
      <c r="BY47" s="149"/>
      <c r="BZ47" s="159"/>
      <c r="CA47" s="15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</row>
    <row r="48" spans="1:125" s="115" customFormat="1" ht="31.5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>
        <v>0</v>
      </c>
      <c r="V48" s="252">
        <v>2</v>
      </c>
      <c r="W48" s="252">
        <v>1</v>
      </c>
      <c r="X48" s="252">
        <v>0</v>
      </c>
      <c r="Y48" s="252">
        <v>2</v>
      </c>
      <c r="Z48" s="252">
        <v>0</v>
      </c>
      <c r="AA48" s="252">
        <v>0</v>
      </c>
      <c r="AB48" s="252">
        <v>1</v>
      </c>
      <c r="AC48" s="252">
        <v>0</v>
      </c>
      <c r="AD48" s="252">
        <v>1</v>
      </c>
      <c r="AE48" s="141" t="s">
        <v>191</v>
      </c>
      <c r="AF48" s="68" t="s">
        <v>86</v>
      </c>
      <c r="AG48" s="77"/>
      <c r="AH48" s="77"/>
      <c r="AI48" s="77"/>
      <c r="AJ48" s="77"/>
      <c r="AK48" s="77"/>
      <c r="AL48" s="77"/>
      <c r="AM48" s="77"/>
      <c r="AN48" s="77"/>
      <c r="AO48" s="78"/>
      <c r="AP48" s="78"/>
      <c r="AQ48" s="78"/>
      <c r="AR48" s="78"/>
      <c r="AS48" s="293"/>
      <c r="AT48" s="81"/>
      <c r="AU48" s="206">
        <v>50</v>
      </c>
      <c r="AV48" s="206">
        <v>50</v>
      </c>
      <c r="AW48" s="206">
        <v>50</v>
      </c>
      <c r="AX48" s="206">
        <v>50</v>
      </c>
      <c r="AY48" s="206">
        <v>50</v>
      </c>
      <c r="AZ48" s="68">
        <v>250</v>
      </c>
      <c r="BA48" s="81">
        <v>2020</v>
      </c>
      <c r="BB48" s="109"/>
      <c r="BC48" s="110"/>
      <c r="BD48" s="110"/>
      <c r="BE48" s="92">
        <v>1</v>
      </c>
      <c r="BF48" s="111"/>
      <c r="BG48" s="111"/>
      <c r="BH48" s="111"/>
      <c r="BI48" s="111"/>
      <c r="BJ48" s="111"/>
      <c r="BK48" s="92">
        <v>1</v>
      </c>
      <c r="BL48" s="111"/>
      <c r="BM48" s="111"/>
      <c r="BN48" s="92">
        <v>1</v>
      </c>
      <c r="BO48" s="111"/>
      <c r="BP48" s="111"/>
      <c r="BQ48" s="92">
        <v>1</v>
      </c>
      <c r="BR48" s="111"/>
      <c r="BS48" s="92">
        <v>1</v>
      </c>
      <c r="BT48" s="111"/>
      <c r="BU48" s="92">
        <v>1</v>
      </c>
      <c r="BV48" s="152"/>
      <c r="BW48" s="153"/>
      <c r="BX48" s="114"/>
      <c r="BY48" s="114"/>
      <c r="BZ48" s="154"/>
      <c r="CA48" s="15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</row>
    <row r="49" spans="1:125" s="160" customFormat="1" ht="31.5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>
        <v>0</v>
      </c>
      <c r="V49" s="252">
        <v>2</v>
      </c>
      <c r="W49" s="252">
        <v>1</v>
      </c>
      <c r="X49" s="252">
        <v>0</v>
      </c>
      <c r="Y49" s="252">
        <v>2</v>
      </c>
      <c r="Z49" s="252">
        <v>0</v>
      </c>
      <c r="AA49" s="252">
        <v>0</v>
      </c>
      <c r="AB49" s="252">
        <v>2</v>
      </c>
      <c r="AC49" s="252">
        <v>0</v>
      </c>
      <c r="AD49" s="252">
        <v>0</v>
      </c>
      <c r="AE49" s="216" t="s">
        <v>138</v>
      </c>
      <c r="AF49" s="68" t="s">
        <v>91</v>
      </c>
      <c r="AG49" s="77"/>
      <c r="AH49" s="77"/>
      <c r="AI49" s="77"/>
      <c r="AJ49" s="77"/>
      <c r="AK49" s="77"/>
      <c r="AL49" s="77"/>
      <c r="AM49" s="77"/>
      <c r="AN49" s="77"/>
      <c r="AO49" s="78"/>
      <c r="AP49" s="78"/>
      <c r="AQ49" s="78"/>
      <c r="AR49" s="78"/>
      <c r="AS49" s="293"/>
      <c r="AT49" s="81"/>
      <c r="AU49" s="206" t="s">
        <v>92</v>
      </c>
      <c r="AV49" s="206" t="s">
        <v>92</v>
      </c>
      <c r="AW49" s="206" t="s">
        <v>92</v>
      </c>
      <c r="AX49" s="206" t="s">
        <v>92</v>
      </c>
      <c r="AY49" s="206" t="s">
        <v>92</v>
      </c>
      <c r="AZ49" s="81" t="s">
        <v>47</v>
      </c>
      <c r="BA49" s="81">
        <v>2020</v>
      </c>
      <c r="BB49" s="155"/>
      <c r="BC49" s="143"/>
      <c r="BD49" s="156"/>
      <c r="BE49" s="103">
        <v>35</v>
      </c>
      <c r="BF49" s="157"/>
      <c r="BG49" s="157"/>
      <c r="BH49" s="157"/>
      <c r="BI49" s="157"/>
      <c r="BJ49" s="157"/>
      <c r="BK49" s="103">
        <v>35</v>
      </c>
      <c r="BL49" s="157"/>
      <c r="BM49" s="157"/>
      <c r="BN49" s="103">
        <v>35</v>
      </c>
      <c r="BO49" s="157"/>
      <c r="BP49" s="157"/>
      <c r="BQ49" s="103">
        <v>35</v>
      </c>
      <c r="BR49" s="157"/>
      <c r="BS49" s="103">
        <v>35</v>
      </c>
      <c r="BT49" s="157"/>
      <c r="BU49" s="103">
        <v>35</v>
      </c>
      <c r="BV49" s="158"/>
      <c r="BW49" s="292"/>
      <c r="BX49" s="149"/>
      <c r="BY49" s="149"/>
      <c r="BZ49" s="159"/>
      <c r="CA49" s="15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</row>
    <row r="50" spans="1:125" s="160" customFormat="1" ht="15.75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>
        <v>0</v>
      </c>
      <c r="V50" s="252">
        <v>2</v>
      </c>
      <c r="W50" s="252">
        <v>1</v>
      </c>
      <c r="X50" s="252">
        <v>0</v>
      </c>
      <c r="Y50" s="252">
        <v>2</v>
      </c>
      <c r="Z50" s="252">
        <v>0</v>
      </c>
      <c r="AA50" s="252">
        <v>0</v>
      </c>
      <c r="AB50" s="252">
        <v>2</v>
      </c>
      <c r="AC50" s="252">
        <v>0</v>
      </c>
      <c r="AD50" s="252">
        <v>1</v>
      </c>
      <c r="AE50" s="141" t="s">
        <v>192</v>
      </c>
      <c r="AF50" s="68" t="s">
        <v>86</v>
      </c>
      <c r="AG50" s="77"/>
      <c r="AH50" s="77"/>
      <c r="AI50" s="77"/>
      <c r="AJ50" s="77"/>
      <c r="AK50" s="77"/>
      <c r="AL50" s="77"/>
      <c r="AM50" s="77"/>
      <c r="AN50" s="77"/>
      <c r="AO50" s="78"/>
      <c r="AP50" s="78"/>
      <c r="AQ50" s="78"/>
      <c r="AR50" s="78"/>
      <c r="AS50" s="293"/>
      <c r="AT50" s="81"/>
      <c r="AU50" s="206">
        <v>5</v>
      </c>
      <c r="AV50" s="206">
        <v>5</v>
      </c>
      <c r="AW50" s="206">
        <v>5</v>
      </c>
      <c r="AX50" s="206">
        <v>5</v>
      </c>
      <c r="AY50" s="206">
        <v>5</v>
      </c>
      <c r="AZ50" s="81">
        <v>25</v>
      </c>
      <c r="BA50" s="81">
        <v>2020</v>
      </c>
      <c r="BB50" s="155"/>
      <c r="BC50" s="143"/>
      <c r="BD50" s="156"/>
      <c r="BE50" s="103"/>
      <c r="BF50" s="157"/>
      <c r="BG50" s="157"/>
      <c r="BH50" s="157"/>
      <c r="BI50" s="157"/>
      <c r="BJ50" s="157"/>
      <c r="BK50" s="103"/>
      <c r="BL50" s="157"/>
      <c r="BM50" s="157"/>
      <c r="BN50" s="103"/>
      <c r="BO50" s="157"/>
      <c r="BP50" s="157"/>
      <c r="BQ50" s="103"/>
      <c r="BR50" s="157"/>
      <c r="BS50" s="103"/>
      <c r="BT50" s="157"/>
      <c r="BU50" s="103"/>
      <c r="BV50" s="158"/>
      <c r="BW50" s="292"/>
      <c r="BX50" s="149"/>
      <c r="BY50" s="149"/>
      <c r="BZ50" s="159"/>
      <c r="CA50" s="15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</row>
    <row r="51" spans="1:125" s="160" customFormat="1" ht="47.2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>
        <v>0</v>
      </c>
      <c r="V51" s="252">
        <v>2</v>
      </c>
      <c r="W51" s="252">
        <v>2</v>
      </c>
      <c r="X51" s="252">
        <v>0</v>
      </c>
      <c r="Y51" s="252">
        <v>0</v>
      </c>
      <c r="Z51" s="252">
        <v>0</v>
      </c>
      <c r="AA51" s="252">
        <v>0</v>
      </c>
      <c r="AB51" s="252">
        <v>0</v>
      </c>
      <c r="AC51" s="252">
        <v>0</v>
      </c>
      <c r="AD51" s="252">
        <v>0</v>
      </c>
      <c r="AE51" s="218" t="s">
        <v>60</v>
      </c>
      <c r="AF51" s="230" t="s">
        <v>107</v>
      </c>
      <c r="AG51" s="77"/>
      <c r="AH51" s="77"/>
      <c r="AI51" s="77"/>
      <c r="AJ51" s="77"/>
      <c r="AK51" s="77"/>
      <c r="AL51" s="77"/>
      <c r="AM51" s="77"/>
      <c r="AN51" s="77"/>
      <c r="AO51" s="78"/>
      <c r="AP51" s="78"/>
      <c r="AQ51" s="78"/>
      <c r="AR51" s="78"/>
      <c r="AS51" s="293"/>
      <c r="AT51" s="81"/>
      <c r="AU51" s="231">
        <v>140.151</v>
      </c>
      <c r="AV51" s="230">
        <v>350</v>
      </c>
      <c r="AW51" s="230">
        <v>350</v>
      </c>
      <c r="AX51" s="230">
        <v>350</v>
      </c>
      <c r="AY51" s="230">
        <v>350</v>
      </c>
      <c r="AZ51" s="262">
        <v>1540.151</v>
      </c>
      <c r="BA51" s="81">
        <v>2020</v>
      </c>
      <c r="BB51" s="155"/>
      <c r="BC51" s="143"/>
      <c r="BD51" s="156"/>
      <c r="BE51" s="103"/>
      <c r="BF51" s="157"/>
      <c r="BG51" s="157"/>
      <c r="BH51" s="157"/>
      <c r="BI51" s="157"/>
      <c r="BJ51" s="157"/>
      <c r="BK51" s="103"/>
      <c r="BL51" s="157"/>
      <c r="BM51" s="157"/>
      <c r="BN51" s="103"/>
      <c r="BO51" s="157"/>
      <c r="BP51" s="157"/>
      <c r="BQ51" s="103"/>
      <c r="BR51" s="157"/>
      <c r="BS51" s="103"/>
      <c r="BT51" s="157"/>
      <c r="BU51" s="103"/>
      <c r="BV51" s="158"/>
      <c r="BW51" s="292"/>
      <c r="BX51" s="149"/>
      <c r="BY51" s="149"/>
      <c r="BZ51" s="159"/>
      <c r="CA51" s="15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</row>
    <row r="52" spans="1:125" s="160" customFormat="1" ht="31.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>
        <v>0</v>
      </c>
      <c r="V52" s="252">
        <v>2</v>
      </c>
      <c r="W52" s="252">
        <v>2</v>
      </c>
      <c r="X52" s="252">
        <v>0</v>
      </c>
      <c r="Y52" s="252">
        <v>1</v>
      </c>
      <c r="Z52" s="252">
        <v>0</v>
      </c>
      <c r="AA52" s="252">
        <v>0</v>
      </c>
      <c r="AB52" s="252">
        <v>0</v>
      </c>
      <c r="AC52" s="252">
        <v>0</v>
      </c>
      <c r="AD52" s="252">
        <v>0</v>
      </c>
      <c r="AE52" s="221" t="s">
        <v>106</v>
      </c>
      <c r="AF52" s="227" t="s">
        <v>107</v>
      </c>
      <c r="AG52" s="77"/>
      <c r="AH52" s="77"/>
      <c r="AI52" s="77"/>
      <c r="AJ52" s="77"/>
      <c r="AK52" s="77"/>
      <c r="AL52" s="77"/>
      <c r="AM52" s="77"/>
      <c r="AN52" s="77"/>
      <c r="AO52" s="78"/>
      <c r="AP52" s="78"/>
      <c r="AQ52" s="78"/>
      <c r="AR52" s="78"/>
      <c r="AS52" s="293"/>
      <c r="AT52" s="81"/>
      <c r="AU52" s="228">
        <v>100</v>
      </c>
      <c r="AV52" s="227">
        <v>250</v>
      </c>
      <c r="AW52" s="227">
        <v>250</v>
      </c>
      <c r="AX52" s="227">
        <v>250</v>
      </c>
      <c r="AY52" s="227">
        <v>250</v>
      </c>
      <c r="AZ52" s="229">
        <v>1100</v>
      </c>
      <c r="BA52" s="81">
        <v>2020</v>
      </c>
      <c r="BB52" s="155"/>
      <c r="BC52" s="143"/>
      <c r="BD52" s="156"/>
      <c r="BE52" s="103"/>
      <c r="BF52" s="157"/>
      <c r="BG52" s="157"/>
      <c r="BH52" s="157"/>
      <c r="BI52" s="157"/>
      <c r="BJ52" s="157"/>
      <c r="BK52" s="103"/>
      <c r="BL52" s="157"/>
      <c r="BM52" s="157"/>
      <c r="BN52" s="103"/>
      <c r="BO52" s="157"/>
      <c r="BP52" s="157"/>
      <c r="BQ52" s="103"/>
      <c r="BR52" s="157"/>
      <c r="BS52" s="103"/>
      <c r="BT52" s="157"/>
      <c r="BU52" s="103"/>
      <c r="BV52" s="158"/>
      <c r="BW52" s="292"/>
      <c r="BX52" s="149"/>
      <c r="BY52" s="149"/>
      <c r="BZ52" s="159"/>
      <c r="CA52" s="15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</row>
    <row r="53" spans="1:125" s="160" customFormat="1" ht="35.2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>
        <v>0</v>
      </c>
      <c r="V53" s="252">
        <v>2</v>
      </c>
      <c r="W53" s="252">
        <v>2</v>
      </c>
      <c r="X53" s="252">
        <v>0</v>
      </c>
      <c r="Y53" s="252">
        <v>1</v>
      </c>
      <c r="Z53" s="252">
        <v>0</v>
      </c>
      <c r="AA53" s="252">
        <v>0</v>
      </c>
      <c r="AB53" s="252">
        <v>0</v>
      </c>
      <c r="AC53" s="252">
        <v>0</v>
      </c>
      <c r="AD53" s="252">
        <v>1</v>
      </c>
      <c r="AE53" s="141" t="s">
        <v>193</v>
      </c>
      <c r="AF53" s="68" t="s">
        <v>87</v>
      </c>
      <c r="AG53" s="77"/>
      <c r="AH53" s="77"/>
      <c r="AI53" s="77"/>
      <c r="AJ53" s="77"/>
      <c r="AK53" s="77"/>
      <c r="AL53" s="77"/>
      <c r="AM53" s="77"/>
      <c r="AN53" s="77"/>
      <c r="AO53" s="78"/>
      <c r="AP53" s="78"/>
      <c r="AQ53" s="78"/>
      <c r="AR53" s="78"/>
      <c r="AS53" s="293"/>
      <c r="AT53" s="81"/>
      <c r="AU53" s="206">
        <v>1</v>
      </c>
      <c r="AV53" s="68">
        <v>7</v>
      </c>
      <c r="AW53" s="68">
        <v>7</v>
      </c>
      <c r="AX53" s="68">
        <v>7</v>
      </c>
      <c r="AY53" s="68">
        <v>7</v>
      </c>
      <c r="AZ53" s="81">
        <v>29</v>
      </c>
      <c r="BA53" s="81">
        <v>2020</v>
      </c>
      <c r="BB53" s="155"/>
      <c r="BC53" s="143"/>
      <c r="BD53" s="156"/>
      <c r="BE53" s="103"/>
      <c r="BF53" s="157"/>
      <c r="BG53" s="157"/>
      <c r="BH53" s="157"/>
      <c r="BI53" s="157"/>
      <c r="BJ53" s="157"/>
      <c r="BK53" s="103"/>
      <c r="BL53" s="157"/>
      <c r="BM53" s="157"/>
      <c r="BN53" s="103"/>
      <c r="BO53" s="157"/>
      <c r="BP53" s="157"/>
      <c r="BQ53" s="103"/>
      <c r="BR53" s="157"/>
      <c r="BS53" s="103"/>
      <c r="BT53" s="157"/>
      <c r="BU53" s="103"/>
      <c r="BV53" s="158"/>
      <c r="BW53" s="292"/>
      <c r="BX53" s="149"/>
      <c r="BY53" s="149"/>
      <c r="BZ53" s="159"/>
      <c r="CA53" s="15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</row>
    <row r="54" spans="1:125" s="160" customFormat="1" ht="31.5">
      <c r="A54" s="252">
        <v>7</v>
      </c>
      <c r="B54" s="252">
        <v>0</v>
      </c>
      <c r="C54" s="252">
        <v>5</v>
      </c>
      <c r="D54" s="252">
        <v>0</v>
      </c>
      <c r="E54" s="252">
        <v>4</v>
      </c>
      <c r="F54" s="252">
        <v>0</v>
      </c>
      <c r="G54" s="252">
        <v>9</v>
      </c>
      <c r="H54" s="252">
        <v>0</v>
      </c>
      <c r="I54" s="252">
        <v>2</v>
      </c>
      <c r="J54" s="252">
        <v>2</v>
      </c>
      <c r="K54" s="252">
        <v>0</v>
      </c>
      <c r="L54" s="252">
        <v>1</v>
      </c>
      <c r="M54" s="252">
        <v>4</v>
      </c>
      <c r="N54" s="252">
        <v>0</v>
      </c>
      <c r="O54" s="252">
        <v>0</v>
      </c>
      <c r="P54" s="252">
        <v>1</v>
      </c>
      <c r="Q54" s="252" t="s">
        <v>98</v>
      </c>
      <c r="R54" s="252"/>
      <c r="S54" s="252"/>
      <c r="T54" s="252"/>
      <c r="U54" s="252">
        <v>0</v>
      </c>
      <c r="V54" s="252">
        <v>2</v>
      </c>
      <c r="W54" s="252">
        <v>2</v>
      </c>
      <c r="X54" s="252">
        <v>0</v>
      </c>
      <c r="Y54" s="252">
        <v>1</v>
      </c>
      <c r="Z54" s="252">
        <v>0</v>
      </c>
      <c r="AA54" s="252">
        <v>0</v>
      </c>
      <c r="AB54" s="252">
        <v>1</v>
      </c>
      <c r="AC54" s="252">
        <v>0</v>
      </c>
      <c r="AD54" s="252">
        <v>0</v>
      </c>
      <c r="AE54" s="216" t="s">
        <v>139</v>
      </c>
      <c r="AF54" s="68" t="s">
        <v>46</v>
      </c>
      <c r="AG54" s="77"/>
      <c r="AH54" s="77"/>
      <c r="AI54" s="77"/>
      <c r="AJ54" s="77"/>
      <c r="AK54" s="77"/>
      <c r="AL54" s="77"/>
      <c r="AM54" s="77"/>
      <c r="AN54" s="77"/>
      <c r="AO54" s="78"/>
      <c r="AP54" s="78"/>
      <c r="AQ54" s="78"/>
      <c r="AR54" s="78"/>
      <c r="AS54" s="293"/>
      <c r="AT54" s="81"/>
      <c r="AU54" s="206">
        <v>100</v>
      </c>
      <c r="AV54" s="206">
        <v>100</v>
      </c>
      <c r="AW54" s="206">
        <v>100</v>
      </c>
      <c r="AX54" s="206">
        <v>100</v>
      </c>
      <c r="AY54" s="206">
        <v>100</v>
      </c>
      <c r="AZ54" s="81">
        <v>500</v>
      </c>
      <c r="BA54" s="81">
        <v>2020</v>
      </c>
      <c r="BB54" s="155"/>
      <c r="BC54" s="143"/>
      <c r="BD54" s="156"/>
      <c r="BE54" s="103"/>
      <c r="BF54" s="157"/>
      <c r="BG54" s="157"/>
      <c r="BH54" s="157"/>
      <c r="BI54" s="157"/>
      <c r="BJ54" s="157"/>
      <c r="BK54" s="103"/>
      <c r="BL54" s="157"/>
      <c r="BM54" s="157"/>
      <c r="BN54" s="103"/>
      <c r="BO54" s="157"/>
      <c r="BP54" s="157"/>
      <c r="BQ54" s="103"/>
      <c r="BR54" s="157"/>
      <c r="BS54" s="103"/>
      <c r="BT54" s="157"/>
      <c r="BU54" s="103"/>
      <c r="BV54" s="158"/>
      <c r="BW54" s="292"/>
      <c r="BX54" s="149"/>
      <c r="BY54" s="149"/>
      <c r="BZ54" s="159"/>
      <c r="CA54" s="15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</row>
    <row r="55" spans="1:125" s="160" customFormat="1" ht="15.75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>
        <v>0</v>
      </c>
      <c r="V55" s="252">
        <v>2</v>
      </c>
      <c r="W55" s="252">
        <v>2</v>
      </c>
      <c r="X55" s="252">
        <v>0</v>
      </c>
      <c r="Y55" s="252">
        <v>1</v>
      </c>
      <c r="Z55" s="252">
        <v>0</v>
      </c>
      <c r="AA55" s="252">
        <v>0</v>
      </c>
      <c r="AB55" s="252">
        <v>1</v>
      </c>
      <c r="AC55" s="252">
        <v>0</v>
      </c>
      <c r="AD55" s="252">
        <v>1</v>
      </c>
      <c r="AE55" s="141" t="s">
        <v>194</v>
      </c>
      <c r="AF55" s="68" t="s">
        <v>87</v>
      </c>
      <c r="AG55" s="77"/>
      <c r="AH55" s="77"/>
      <c r="AI55" s="77"/>
      <c r="AJ55" s="77"/>
      <c r="AK55" s="77"/>
      <c r="AL55" s="77"/>
      <c r="AM55" s="77"/>
      <c r="AN55" s="77"/>
      <c r="AO55" s="78"/>
      <c r="AP55" s="78"/>
      <c r="AQ55" s="78"/>
      <c r="AR55" s="78"/>
      <c r="AS55" s="293"/>
      <c r="AT55" s="81"/>
      <c r="AU55" s="206">
        <v>1</v>
      </c>
      <c r="AV55" s="206">
        <v>1</v>
      </c>
      <c r="AW55" s="206">
        <v>1</v>
      </c>
      <c r="AX55" s="206">
        <v>1</v>
      </c>
      <c r="AY55" s="206">
        <v>1</v>
      </c>
      <c r="AZ55" s="81">
        <v>5</v>
      </c>
      <c r="BA55" s="81">
        <v>2020</v>
      </c>
      <c r="BB55" s="155"/>
      <c r="BC55" s="143"/>
      <c r="BD55" s="156"/>
      <c r="BE55" s="103"/>
      <c r="BF55" s="157"/>
      <c r="BG55" s="157"/>
      <c r="BH55" s="157"/>
      <c r="BI55" s="157"/>
      <c r="BJ55" s="157"/>
      <c r="BK55" s="103"/>
      <c r="BL55" s="157"/>
      <c r="BM55" s="157"/>
      <c r="BN55" s="103"/>
      <c r="BO55" s="157"/>
      <c r="BP55" s="157"/>
      <c r="BQ55" s="103"/>
      <c r="BR55" s="157"/>
      <c r="BS55" s="103"/>
      <c r="BT55" s="157"/>
      <c r="BU55" s="103"/>
      <c r="BV55" s="158"/>
      <c r="BW55" s="292"/>
      <c r="BX55" s="149"/>
      <c r="BY55" s="149"/>
      <c r="BZ55" s="159"/>
      <c r="CA55" s="15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</row>
    <row r="56" spans="1:125" s="160" customFormat="1" ht="31.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>
        <v>0</v>
      </c>
      <c r="V56" s="252">
        <v>2</v>
      </c>
      <c r="W56" s="252">
        <v>2</v>
      </c>
      <c r="X56" s="252">
        <v>0</v>
      </c>
      <c r="Y56" s="252">
        <v>1</v>
      </c>
      <c r="Z56" s="252">
        <v>0</v>
      </c>
      <c r="AA56" s="252">
        <v>0</v>
      </c>
      <c r="AB56" s="252">
        <v>2</v>
      </c>
      <c r="AC56" s="252">
        <v>0</v>
      </c>
      <c r="AD56" s="252">
        <v>0</v>
      </c>
      <c r="AE56" s="216" t="s">
        <v>140</v>
      </c>
      <c r="AF56" s="68" t="s">
        <v>46</v>
      </c>
      <c r="AG56" s="77"/>
      <c r="AH56" s="77"/>
      <c r="AI56" s="77"/>
      <c r="AJ56" s="77"/>
      <c r="AK56" s="77"/>
      <c r="AL56" s="77"/>
      <c r="AM56" s="77"/>
      <c r="AN56" s="77"/>
      <c r="AO56" s="78"/>
      <c r="AP56" s="78"/>
      <c r="AQ56" s="78"/>
      <c r="AR56" s="78"/>
      <c r="AS56" s="293"/>
      <c r="AT56" s="81"/>
      <c r="AU56" s="206">
        <v>0</v>
      </c>
      <c r="AV56" s="68">
        <v>50</v>
      </c>
      <c r="AW56" s="68">
        <v>50</v>
      </c>
      <c r="AX56" s="68">
        <v>50</v>
      </c>
      <c r="AY56" s="68">
        <v>50</v>
      </c>
      <c r="AZ56" s="81">
        <v>200</v>
      </c>
      <c r="BA56" s="81">
        <v>2020</v>
      </c>
      <c r="BB56" s="155"/>
      <c r="BC56" s="143"/>
      <c r="BD56" s="156"/>
      <c r="BE56" s="103"/>
      <c r="BF56" s="157"/>
      <c r="BG56" s="157"/>
      <c r="BH56" s="157"/>
      <c r="BI56" s="157"/>
      <c r="BJ56" s="157"/>
      <c r="BK56" s="103"/>
      <c r="BL56" s="157"/>
      <c r="BM56" s="157"/>
      <c r="BN56" s="103"/>
      <c r="BO56" s="157"/>
      <c r="BP56" s="157"/>
      <c r="BQ56" s="103"/>
      <c r="BR56" s="157"/>
      <c r="BS56" s="103"/>
      <c r="BT56" s="157"/>
      <c r="BU56" s="103"/>
      <c r="BV56" s="158"/>
      <c r="BW56" s="292"/>
      <c r="BX56" s="149"/>
      <c r="BY56" s="149"/>
      <c r="BZ56" s="159"/>
      <c r="CA56" s="15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</row>
    <row r="57" spans="1:125" s="160" customFormat="1" ht="15.7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>
        <v>0</v>
      </c>
      <c r="V57" s="252">
        <v>2</v>
      </c>
      <c r="W57" s="252">
        <v>2</v>
      </c>
      <c r="X57" s="252">
        <v>0</v>
      </c>
      <c r="Y57" s="252">
        <v>1</v>
      </c>
      <c r="Z57" s="252">
        <v>0</v>
      </c>
      <c r="AA57" s="252">
        <v>0</v>
      </c>
      <c r="AB57" s="252">
        <v>2</v>
      </c>
      <c r="AC57" s="252">
        <v>0</v>
      </c>
      <c r="AD57" s="252">
        <v>1</v>
      </c>
      <c r="AE57" s="141" t="s">
        <v>194</v>
      </c>
      <c r="AF57" s="68" t="s">
        <v>87</v>
      </c>
      <c r="AG57" s="77"/>
      <c r="AH57" s="77"/>
      <c r="AI57" s="77"/>
      <c r="AJ57" s="77"/>
      <c r="AK57" s="77"/>
      <c r="AL57" s="77"/>
      <c r="AM57" s="77"/>
      <c r="AN57" s="77"/>
      <c r="AO57" s="78"/>
      <c r="AP57" s="78"/>
      <c r="AQ57" s="78"/>
      <c r="AR57" s="78"/>
      <c r="AS57" s="293"/>
      <c r="AT57" s="81"/>
      <c r="AU57" s="206">
        <v>0</v>
      </c>
      <c r="AV57" s="68">
        <v>3</v>
      </c>
      <c r="AW57" s="68">
        <v>3</v>
      </c>
      <c r="AX57" s="68">
        <v>3</v>
      </c>
      <c r="AY57" s="68">
        <v>3</v>
      </c>
      <c r="AZ57" s="81">
        <v>12</v>
      </c>
      <c r="BA57" s="81">
        <v>2020</v>
      </c>
      <c r="BB57" s="155"/>
      <c r="BC57" s="143"/>
      <c r="BD57" s="156"/>
      <c r="BE57" s="103"/>
      <c r="BF57" s="157"/>
      <c r="BG57" s="157"/>
      <c r="BH57" s="157"/>
      <c r="BI57" s="157"/>
      <c r="BJ57" s="157"/>
      <c r="BK57" s="103"/>
      <c r="BL57" s="157"/>
      <c r="BM57" s="157"/>
      <c r="BN57" s="103"/>
      <c r="BO57" s="157"/>
      <c r="BP57" s="157"/>
      <c r="BQ57" s="103"/>
      <c r="BR57" s="157"/>
      <c r="BS57" s="103"/>
      <c r="BT57" s="157"/>
      <c r="BU57" s="103"/>
      <c r="BV57" s="158"/>
      <c r="BW57" s="292"/>
      <c r="BX57" s="149"/>
      <c r="BY57" s="149"/>
      <c r="BZ57" s="159"/>
      <c r="CA57" s="15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</row>
    <row r="58" spans="1:125" s="160" customFormat="1" ht="15.7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>
        <v>0</v>
      </c>
      <c r="V58" s="252">
        <v>2</v>
      </c>
      <c r="W58" s="252">
        <v>2</v>
      </c>
      <c r="X58" s="252">
        <v>0</v>
      </c>
      <c r="Y58" s="252">
        <v>1</v>
      </c>
      <c r="Z58" s="252">
        <v>0</v>
      </c>
      <c r="AA58" s="252">
        <v>0</v>
      </c>
      <c r="AB58" s="252">
        <v>3</v>
      </c>
      <c r="AC58" s="252">
        <v>0</v>
      </c>
      <c r="AD58" s="252">
        <v>0</v>
      </c>
      <c r="AE58" s="216" t="s">
        <v>141</v>
      </c>
      <c r="AF58" s="68" t="s">
        <v>46</v>
      </c>
      <c r="AG58" s="77"/>
      <c r="AH58" s="77"/>
      <c r="AI58" s="77"/>
      <c r="AJ58" s="77"/>
      <c r="AK58" s="77"/>
      <c r="AL58" s="77"/>
      <c r="AM58" s="77"/>
      <c r="AN58" s="77"/>
      <c r="AO58" s="78"/>
      <c r="AP58" s="78"/>
      <c r="AQ58" s="78"/>
      <c r="AR58" s="78"/>
      <c r="AS58" s="293"/>
      <c r="AT58" s="81"/>
      <c r="AU58" s="206">
        <v>0</v>
      </c>
      <c r="AV58" s="68">
        <v>100</v>
      </c>
      <c r="AW58" s="68">
        <v>100</v>
      </c>
      <c r="AX58" s="68">
        <v>100</v>
      </c>
      <c r="AY58" s="68">
        <v>100</v>
      </c>
      <c r="AZ58" s="81">
        <v>400</v>
      </c>
      <c r="BA58" s="81">
        <v>2020</v>
      </c>
      <c r="BB58" s="155"/>
      <c r="BC58" s="143"/>
      <c r="BD58" s="156"/>
      <c r="BE58" s="103"/>
      <c r="BF58" s="157"/>
      <c r="BG58" s="157"/>
      <c r="BH58" s="157"/>
      <c r="BI58" s="157"/>
      <c r="BJ58" s="157"/>
      <c r="BK58" s="103"/>
      <c r="BL58" s="157"/>
      <c r="BM58" s="157"/>
      <c r="BN58" s="103"/>
      <c r="BO58" s="157"/>
      <c r="BP58" s="157"/>
      <c r="BQ58" s="103"/>
      <c r="BR58" s="157"/>
      <c r="BS58" s="103"/>
      <c r="BT58" s="157"/>
      <c r="BU58" s="103"/>
      <c r="BV58" s="158"/>
      <c r="BW58" s="292"/>
      <c r="BX58" s="149"/>
      <c r="BY58" s="149"/>
      <c r="BZ58" s="159"/>
      <c r="CA58" s="15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</row>
    <row r="59" spans="1:125" s="160" customFormat="1" ht="15.7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>
        <v>0</v>
      </c>
      <c r="V59" s="252">
        <v>2</v>
      </c>
      <c r="W59" s="252">
        <v>2</v>
      </c>
      <c r="X59" s="252">
        <v>0</v>
      </c>
      <c r="Y59" s="252">
        <v>1</v>
      </c>
      <c r="Z59" s="252">
        <v>0</v>
      </c>
      <c r="AA59" s="252">
        <v>0</v>
      </c>
      <c r="AB59" s="252">
        <v>3</v>
      </c>
      <c r="AC59" s="252">
        <v>0</v>
      </c>
      <c r="AD59" s="252">
        <v>1</v>
      </c>
      <c r="AE59" s="141" t="s">
        <v>195</v>
      </c>
      <c r="AF59" s="68" t="s">
        <v>87</v>
      </c>
      <c r="AG59" s="77"/>
      <c r="AH59" s="77"/>
      <c r="AI59" s="77"/>
      <c r="AJ59" s="77"/>
      <c r="AK59" s="77"/>
      <c r="AL59" s="77"/>
      <c r="AM59" s="77"/>
      <c r="AN59" s="77"/>
      <c r="AO59" s="78"/>
      <c r="AP59" s="78"/>
      <c r="AQ59" s="78"/>
      <c r="AR59" s="78"/>
      <c r="AS59" s="293"/>
      <c r="AT59" s="81"/>
      <c r="AU59" s="206">
        <v>0</v>
      </c>
      <c r="AV59" s="68">
        <v>3</v>
      </c>
      <c r="AW59" s="68">
        <v>3</v>
      </c>
      <c r="AX59" s="68">
        <v>3</v>
      </c>
      <c r="AY59" s="68">
        <v>3</v>
      </c>
      <c r="AZ59" s="81">
        <v>12</v>
      </c>
      <c r="BA59" s="81">
        <v>2020</v>
      </c>
      <c r="BB59" s="155"/>
      <c r="BC59" s="143"/>
      <c r="BD59" s="156"/>
      <c r="BE59" s="103"/>
      <c r="BF59" s="157"/>
      <c r="BG59" s="157"/>
      <c r="BH59" s="157"/>
      <c r="BI59" s="157"/>
      <c r="BJ59" s="157"/>
      <c r="BK59" s="103"/>
      <c r="BL59" s="157"/>
      <c r="BM59" s="157"/>
      <c r="BN59" s="103"/>
      <c r="BO59" s="157"/>
      <c r="BP59" s="157"/>
      <c r="BQ59" s="103"/>
      <c r="BR59" s="157"/>
      <c r="BS59" s="103"/>
      <c r="BT59" s="157"/>
      <c r="BU59" s="103"/>
      <c r="BV59" s="158"/>
      <c r="BW59" s="292"/>
      <c r="BX59" s="149"/>
      <c r="BY59" s="149"/>
      <c r="BZ59" s="159"/>
      <c r="CA59" s="15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</row>
    <row r="60" spans="1:125" s="160" customFormat="1" ht="31.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>
        <v>0</v>
      </c>
      <c r="V60" s="252">
        <v>2</v>
      </c>
      <c r="W60" s="252">
        <v>2</v>
      </c>
      <c r="X60" s="252">
        <v>0</v>
      </c>
      <c r="Y60" s="252">
        <v>2</v>
      </c>
      <c r="Z60" s="252">
        <v>0</v>
      </c>
      <c r="AA60" s="252">
        <v>0</v>
      </c>
      <c r="AB60" s="252">
        <v>0</v>
      </c>
      <c r="AC60" s="252">
        <v>0</v>
      </c>
      <c r="AD60" s="252">
        <v>0</v>
      </c>
      <c r="AE60" s="233" t="s">
        <v>88</v>
      </c>
      <c r="AF60" s="227" t="s">
        <v>87</v>
      </c>
      <c r="AG60" s="77"/>
      <c r="AH60" s="77"/>
      <c r="AI60" s="77"/>
      <c r="AJ60" s="77"/>
      <c r="AK60" s="77"/>
      <c r="AL60" s="77"/>
      <c r="AM60" s="77"/>
      <c r="AN60" s="77"/>
      <c r="AO60" s="78"/>
      <c r="AP60" s="78"/>
      <c r="AQ60" s="78"/>
      <c r="AR60" s="78"/>
      <c r="AS60" s="293"/>
      <c r="AT60" s="81"/>
      <c r="AU60" s="228">
        <v>40.151</v>
      </c>
      <c r="AV60" s="227">
        <v>100</v>
      </c>
      <c r="AW60" s="227">
        <v>100</v>
      </c>
      <c r="AX60" s="227">
        <v>100</v>
      </c>
      <c r="AY60" s="227">
        <v>100</v>
      </c>
      <c r="AZ60" s="263" t="s">
        <v>174</v>
      </c>
      <c r="BA60" s="81">
        <v>2020</v>
      </c>
      <c r="BB60" s="155"/>
      <c r="BC60" s="143"/>
      <c r="BD60" s="156"/>
      <c r="BE60" s="103"/>
      <c r="BF60" s="157"/>
      <c r="BG60" s="157"/>
      <c r="BH60" s="157"/>
      <c r="BI60" s="157"/>
      <c r="BJ60" s="157"/>
      <c r="BK60" s="103"/>
      <c r="BL60" s="157"/>
      <c r="BM60" s="157"/>
      <c r="BN60" s="103"/>
      <c r="BO60" s="157"/>
      <c r="BP60" s="157"/>
      <c r="BQ60" s="103"/>
      <c r="BR60" s="157"/>
      <c r="BS60" s="103"/>
      <c r="BT60" s="157"/>
      <c r="BU60" s="103"/>
      <c r="BV60" s="158"/>
      <c r="BW60" s="292"/>
      <c r="BX60" s="149"/>
      <c r="BY60" s="149"/>
      <c r="BZ60" s="159"/>
      <c r="CA60" s="15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</row>
    <row r="61" spans="1:125" s="160" customFormat="1" ht="31.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>
        <v>0</v>
      </c>
      <c r="V61" s="252">
        <v>2</v>
      </c>
      <c r="W61" s="252">
        <v>2</v>
      </c>
      <c r="X61" s="252">
        <v>0</v>
      </c>
      <c r="Y61" s="252">
        <v>2</v>
      </c>
      <c r="Z61" s="252">
        <v>0</v>
      </c>
      <c r="AA61" s="252">
        <v>0</v>
      </c>
      <c r="AB61" s="252">
        <v>0</v>
      </c>
      <c r="AC61" s="252">
        <v>0</v>
      </c>
      <c r="AD61" s="252">
        <v>1</v>
      </c>
      <c r="AE61" s="141" t="s">
        <v>197</v>
      </c>
      <c r="AF61" s="68" t="s">
        <v>87</v>
      </c>
      <c r="AG61" s="77"/>
      <c r="AH61" s="77"/>
      <c r="AI61" s="77"/>
      <c r="AJ61" s="77"/>
      <c r="AK61" s="77"/>
      <c r="AL61" s="77"/>
      <c r="AM61" s="77"/>
      <c r="AN61" s="77"/>
      <c r="AO61" s="78"/>
      <c r="AP61" s="78"/>
      <c r="AQ61" s="78"/>
      <c r="AR61" s="78"/>
      <c r="AS61" s="293"/>
      <c r="AT61" s="81"/>
      <c r="AU61" s="206">
        <v>0.5</v>
      </c>
      <c r="AV61" s="68">
        <v>0.5</v>
      </c>
      <c r="AW61" s="68">
        <v>0.5</v>
      </c>
      <c r="AX61" s="68">
        <v>0.5</v>
      </c>
      <c r="AY61" s="68">
        <v>0.5</v>
      </c>
      <c r="AZ61" s="264">
        <v>2.5</v>
      </c>
      <c r="BA61" s="81">
        <v>2020</v>
      </c>
      <c r="BB61" s="155"/>
      <c r="BC61" s="143"/>
      <c r="BD61" s="156"/>
      <c r="BE61" s="103"/>
      <c r="BF61" s="157"/>
      <c r="BG61" s="157"/>
      <c r="BH61" s="157"/>
      <c r="BI61" s="157"/>
      <c r="BJ61" s="157"/>
      <c r="BK61" s="103"/>
      <c r="BL61" s="157"/>
      <c r="BM61" s="157"/>
      <c r="BN61" s="103"/>
      <c r="BO61" s="157"/>
      <c r="BP61" s="157"/>
      <c r="BQ61" s="103"/>
      <c r="BR61" s="157"/>
      <c r="BS61" s="103"/>
      <c r="BT61" s="157"/>
      <c r="BU61" s="103"/>
      <c r="BV61" s="158"/>
      <c r="BW61" s="292"/>
      <c r="BX61" s="149"/>
      <c r="BY61" s="149"/>
      <c r="BZ61" s="159"/>
      <c r="CA61" s="15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</row>
    <row r="62" spans="1:125" s="160" customFormat="1" ht="15.75">
      <c r="A62" s="252">
        <v>7</v>
      </c>
      <c r="B62" s="252">
        <v>0</v>
      </c>
      <c r="C62" s="252">
        <v>5</v>
      </c>
      <c r="D62" s="252">
        <v>0</v>
      </c>
      <c r="E62" s="252">
        <v>4</v>
      </c>
      <c r="F62" s="252">
        <v>0</v>
      </c>
      <c r="G62" s="252">
        <v>9</v>
      </c>
      <c r="H62" s="252">
        <v>0</v>
      </c>
      <c r="I62" s="252">
        <v>2</v>
      </c>
      <c r="J62" s="252">
        <v>2</v>
      </c>
      <c r="K62" s="252">
        <v>0</v>
      </c>
      <c r="L62" s="252">
        <v>2</v>
      </c>
      <c r="M62" s="252">
        <v>4</v>
      </c>
      <c r="N62" s="252">
        <v>0</v>
      </c>
      <c r="O62" s="252">
        <v>0</v>
      </c>
      <c r="P62" s="252">
        <v>1</v>
      </c>
      <c r="Q62" s="252" t="s">
        <v>98</v>
      </c>
      <c r="R62" s="252"/>
      <c r="S62" s="252"/>
      <c r="T62" s="252"/>
      <c r="U62" s="252">
        <v>0</v>
      </c>
      <c r="V62" s="252">
        <v>2</v>
      </c>
      <c r="W62" s="252">
        <v>2</v>
      </c>
      <c r="X62" s="252">
        <v>0</v>
      </c>
      <c r="Y62" s="252">
        <v>2</v>
      </c>
      <c r="Z62" s="252">
        <v>0</v>
      </c>
      <c r="AA62" s="252">
        <v>0</v>
      </c>
      <c r="AB62" s="252">
        <v>1</v>
      </c>
      <c r="AC62" s="252">
        <v>0</v>
      </c>
      <c r="AD62" s="252">
        <v>0</v>
      </c>
      <c r="AE62" s="216" t="s">
        <v>142</v>
      </c>
      <c r="AF62" s="68" t="s">
        <v>46</v>
      </c>
      <c r="AG62" s="77"/>
      <c r="AH62" s="77"/>
      <c r="AI62" s="77"/>
      <c r="AJ62" s="77"/>
      <c r="AK62" s="77"/>
      <c r="AL62" s="77"/>
      <c r="AM62" s="77"/>
      <c r="AN62" s="77"/>
      <c r="AO62" s="78"/>
      <c r="AP62" s="78"/>
      <c r="AQ62" s="78"/>
      <c r="AR62" s="78"/>
      <c r="AS62" s="293"/>
      <c r="AT62" s="81"/>
      <c r="AU62" s="206">
        <v>40.151</v>
      </c>
      <c r="AV62" s="68">
        <v>40</v>
      </c>
      <c r="AW62" s="68">
        <v>40</v>
      </c>
      <c r="AX62" s="68">
        <v>40</v>
      </c>
      <c r="AY62" s="68">
        <v>40</v>
      </c>
      <c r="AZ62" s="264" t="s">
        <v>173</v>
      </c>
      <c r="BA62" s="81">
        <v>2020</v>
      </c>
      <c r="BB62" s="155"/>
      <c r="BC62" s="143"/>
      <c r="BD62" s="156"/>
      <c r="BE62" s="103"/>
      <c r="BF62" s="157"/>
      <c r="BG62" s="157"/>
      <c r="BH62" s="157"/>
      <c r="BI62" s="157"/>
      <c r="BJ62" s="157"/>
      <c r="BK62" s="103"/>
      <c r="BL62" s="157"/>
      <c r="BM62" s="157"/>
      <c r="BN62" s="103"/>
      <c r="BO62" s="157"/>
      <c r="BP62" s="157"/>
      <c r="BQ62" s="103"/>
      <c r="BR62" s="157"/>
      <c r="BS62" s="103"/>
      <c r="BT62" s="157"/>
      <c r="BU62" s="103"/>
      <c r="BV62" s="158"/>
      <c r="BW62" s="292"/>
      <c r="BX62" s="149"/>
      <c r="BY62" s="149"/>
      <c r="BZ62" s="159"/>
      <c r="CA62" s="15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</row>
    <row r="63" spans="1:125" s="160" customFormat="1" ht="31.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>
        <v>0</v>
      </c>
      <c r="V63" s="252">
        <v>2</v>
      </c>
      <c r="W63" s="252">
        <v>2</v>
      </c>
      <c r="X63" s="252">
        <v>0</v>
      </c>
      <c r="Y63" s="252">
        <v>2</v>
      </c>
      <c r="Z63" s="252">
        <v>0</v>
      </c>
      <c r="AA63" s="252">
        <v>0</v>
      </c>
      <c r="AB63" s="252">
        <v>1</v>
      </c>
      <c r="AC63" s="252">
        <v>0</v>
      </c>
      <c r="AD63" s="252">
        <v>1</v>
      </c>
      <c r="AE63" s="141" t="s">
        <v>196</v>
      </c>
      <c r="AF63" s="68" t="s">
        <v>87</v>
      </c>
      <c r="AG63" s="77"/>
      <c r="AH63" s="77"/>
      <c r="AI63" s="77"/>
      <c r="AJ63" s="77"/>
      <c r="AK63" s="77"/>
      <c r="AL63" s="77"/>
      <c r="AM63" s="77"/>
      <c r="AN63" s="77"/>
      <c r="AO63" s="78"/>
      <c r="AP63" s="78"/>
      <c r="AQ63" s="78"/>
      <c r="AR63" s="78"/>
      <c r="AS63" s="293"/>
      <c r="AT63" s="81"/>
      <c r="AU63" s="206">
        <v>0.5</v>
      </c>
      <c r="AV63" s="68">
        <v>0.5</v>
      </c>
      <c r="AW63" s="68">
        <v>0.5</v>
      </c>
      <c r="AX63" s="68">
        <v>0.5</v>
      </c>
      <c r="AY63" s="68">
        <v>0.5</v>
      </c>
      <c r="AZ63" s="264">
        <v>2.5</v>
      </c>
      <c r="BA63" s="81">
        <v>2020</v>
      </c>
      <c r="BB63" s="155"/>
      <c r="BC63" s="143"/>
      <c r="BD63" s="156"/>
      <c r="BE63" s="103"/>
      <c r="BF63" s="157"/>
      <c r="BG63" s="157"/>
      <c r="BH63" s="157"/>
      <c r="BI63" s="157"/>
      <c r="BJ63" s="157"/>
      <c r="BK63" s="103"/>
      <c r="BL63" s="157"/>
      <c r="BM63" s="157"/>
      <c r="BN63" s="103"/>
      <c r="BO63" s="157"/>
      <c r="BP63" s="157"/>
      <c r="BQ63" s="103"/>
      <c r="BR63" s="157"/>
      <c r="BS63" s="103"/>
      <c r="BT63" s="157"/>
      <c r="BU63" s="103"/>
      <c r="BV63" s="158"/>
      <c r="BW63" s="292"/>
      <c r="BX63" s="149"/>
      <c r="BY63" s="149"/>
      <c r="BZ63" s="159"/>
      <c r="CA63" s="15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</row>
    <row r="64" spans="1:125" s="160" customFormat="1" ht="47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>
        <v>0</v>
      </c>
      <c r="V64" s="252">
        <v>2</v>
      </c>
      <c r="W64" s="252">
        <v>2</v>
      </c>
      <c r="X64" s="252">
        <v>0</v>
      </c>
      <c r="Y64" s="252">
        <v>2</v>
      </c>
      <c r="Z64" s="252">
        <v>0</v>
      </c>
      <c r="AA64" s="252">
        <v>0</v>
      </c>
      <c r="AB64" s="252">
        <v>2</v>
      </c>
      <c r="AC64" s="252">
        <v>0</v>
      </c>
      <c r="AD64" s="252">
        <v>0</v>
      </c>
      <c r="AE64" s="251" t="s">
        <v>143</v>
      </c>
      <c r="AF64" s="68" t="s">
        <v>107</v>
      </c>
      <c r="AG64" s="77"/>
      <c r="AH64" s="77"/>
      <c r="AI64" s="77"/>
      <c r="AJ64" s="77"/>
      <c r="AK64" s="77"/>
      <c r="AL64" s="77"/>
      <c r="AM64" s="77"/>
      <c r="AN64" s="77"/>
      <c r="AO64" s="78"/>
      <c r="AP64" s="78"/>
      <c r="AQ64" s="78"/>
      <c r="AR64" s="78"/>
      <c r="AS64" s="293"/>
      <c r="AT64" s="81"/>
      <c r="AU64" s="206">
        <v>0</v>
      </c>
      <c r="AV64" s="68">
        <v>60</v>
      </c>
      <c r="AW64" s="68">
        <v>60</v>
      </c>
      <c r="AX64" s="68">
        <v>60</v>
      </c>
      <c r="AY64" s="68">
        <v>60</v>
      </c>
      <c r="AZ64" s="81">
        <v>240</v>
      </c>
      <c r="BA64" s="81">
        <v>2020</v>
      </c>
      <c r="BB64" s="155"/>
      <c r="BC64" s="143"/>
      <c r="BD64" s="156"/>
      <c r="BE64" s="103"/>
      <c r="BF64" s="157"/>
      <c r="BG64" s="157"/>
      <c r="BH64" s="157"/>
      <c r="BI64" s="157"/>
      <c r="BJ64" s="157"/>
      <c r="BK64" s="103"/>
      <c r="BL64" s="157"/>
      <c r="BM64" s="157"/>
      <c r="BN64" s="103"/>
      <c r="BO64" s="157"/>
      <c r="BP64" s="157"/>
      <c r="BQ64" s="103"/>
      <c r="BR64" s="157"/>
      <c r="BS64" s="103"/>
      <c r="BT64" s="157"/>
      <c r="BU64" s="103"/>
      <c r="BV64" s="158"/>
      <c r="BW64" s="292"/>
      <c r="BX64" s="149"/>
      <c r="BY64" s="149"/>
      <c r="BZ64" s="159"/>
      <c r="CA64" s="15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</row>
    <row r="65" spans="1:125" s="160" customFormat="1" ht="31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>
        <v>0</v>
      </c>
      <c r="V65" s="252">
        <v>2</v>
      </c>
      <c r="W65" s="252">
        <v>2</v>
      </c>
      <c r="X65" s="252">
        <v>0</v>
      </c>
      <c r="Y65" s="252">
        <v>2</v>
      </c>
      <c r="Z65" s="252">
        <v>0</v>
      </c>
      <c r="AA65" s="252">
        <v>0</v>
      </c>
      <c r="AB65" s="252">
        <v>2</v>
      </c>
      <c r="AC65" s="252">
        <v>0</v>
      </c>
      <c r="AD65" s="252">
        <v>1</v>
      </c>
      <c r="AE65" s="141" t="s">
        <v>198</v>
      </c>
      <c r="AF65" s="68" t="s">
        <v>87</v>
      </c>
      <c r="AG65" s="77"/>
      <c r="AH65" s="77"/>
      <c r="AI65" s="77"/>
      <c r="AJ65" s="77"/>
      <c r="AK65" s="77"/>
      <c r="AL65" s="77"/>
      <c r="AM65" s="77"/>
      <c r="AN65" s="77"/>
      <c r="AO65" s="78"/>
      <c r="AP65" s="78"/>
      <c r="AQ65" s="78"/>
      <c r="AR65" s="78"/>
      <c r="AS65" s="293"/>
      <c r="AT65" s="81"/>
      <c r="AU65" s="206">
        <v>0</v>
      </c>
      <c r="AV65" s="68">
        <v>0.2</v>
      </c>
      <c r="AW65" s="68">
        <v>0.2</v>
      </c>
      <c r="AX65" s="68">
        <v>0.2</v>
      </c>
      <c r="AY65" s="68">
        <v>0.2</v>
      </c>
      <c r="AZ65" s="264">
        <v>0.8</v>
      </c>
      <c r="BA65" s="81">
        <v>2020</v>
      </c>
      <c r="BB65" s="155"/>
      <c r="BC65" s="143"/>
      <c r="BD65" s="156"/>
      <c r="BE65" s="103"/>
      <c r="BF65" s="157"/>
      <c r="BG65" s="157"/>
      <c r="BH65" s="157"/>
      <c r="BI65" s="157"/>
      <c r="BJ65" s="157"/>
      <c r="BK65" s="103"/>
      <c r="BL65" s="157"/>
      <c r="BM65" s="157"/>
      <c r="BN65" s="103"/>
      <c r="BO65" s="157"/>
      <c r="BP65" s="157"/>
      <c r="BQ65" s="103"/>
      <c r="BR65" s="157"/>
      <c r="BS65" s="103"/>
      <c r="BT65" s="157"/>
      <c r="BU65" s="103"/>
      <c r="BV65" s="158"/>
      <c r="BW65" s="292"/>
      <c r="BX65" s="149"/>
      <c r="BY65" s="149"/>
      <c r="BZ65" s="159"/>
      <c r="CA65" s="15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</row>
    <row r="66" spans="1:125" s="160" customFormat="1" ht="63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>
        <v>0</v>
      </c>
      <c r="V66" s="252">
        <v>2</v>
      </c>
      <c r="W66" s="252">
        <v>3</v>
      </c>
      <c r="X66" s="252">
        <v>0</v>
      </c>
      <c r="Y66" s="252">
        <v>0</v>
      </c>
      <c r="Z66" s="252">
        <v>0</v>
      </c>
      <c r="AA66" s="252">
        <v>0</v>
      </c>
      <c r="AB66" s="252">
        <v>0</v>
      </c>
      <c r="AC66" s="252">
        <v>0</v>
      </c>
      <c r="AD66" s="252">
        <v>0</v>
      </c>
      <c r="AE66" s="220" t="s">
        <v>61</v>
      </c>
      <c r="AF66" s="230" t="s">
        <v>107</v>
      </c>
      <c r="AG66" s="77"/>
      <c r="AH66" s="77"/>
      <c r="AI66" s="77"/>
      <c r="AJ66" s="77"/>
      <c r="AK66" s="77"/>
      <c r="AL66" s="77"/>
      <c r="AM66" s="77"/>
      <c r="AN66" s="77"/>
      <c r="AO66" s="78"/>
      <c r="AP66" s="78"/>
      <c r="AQ66" s="78"/>
      <c r="AR66" s="78"/>
      <c r="AS66" s="293"/>
      <c r="AT66" s="81"/>
      <c r="AU66" s="231">
        <v>563.972</v>
      </c>
      <c r="AV66" s="230">
        <v>1000</v>
      </c>
      <c r="AW66" s="230">
        <v>1000</v>
      </c>
      <c r="AX66" s="230">
        <v>1000</v>
      </c>
      <c r="AY66" s="230">
        <v>1000</v>
      </c>
      <c r="AZ66" s="265" t="s">
        <v>167</v>
      </c>
      <c r="BA66" s="81">
        <v>2020</v>
      </c>
      <c r="BB66" s="155"/>
      <c r="BC66" s="143"/>
      <c r="BD66" s="156"/>
      <c r="BE66" s="103"/>
      <c r="BF66" s="157"/>
      <c r="BG66" s="157"/>
      <c r="BH66" s="157"/>
      <c r="BI66" s="157"/>
      <c r="BJ66" s="157"/>
      <c r="BK66" s="103"/>
      <c r="BL66" s="157"/>
      <c r="BM66" s="157"/>
      <c r="BN66" s="103"/>
      <c r="BO66" s="157"/>
      <c r="BP66" s="157"/>
      <c r="BQ66" s="103"/>
      <c r="BR66" s="157"/>
      <c r="BS66" s="103"/>
      <c r="BT66" s="157"/>
      <c r="BU66" s="103"/>
      <c r="BV66" s="158"/>
      <c r="BW66" s="292"/>
      <c r="BX66" s="149"/>
      <c r="BY66" s="149"/>
      <c r="BZ66" s="159"/>
      <c r="CA66" s="15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</row>
    <row r="67" spans="1:125" s="160" customFormat="1" ht="47.2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>
        <v>0</v>
      </c>
      <c r="V67" s="252">
        <v>2</v>
      </c>
      <c r="W67" s="252">
        <v>3</v>
      </c>
      <c r="X67" s="252">
        <v>0</v>
      </c>
      <c r="Y67" s="252">
        <v>1</v>
      </c>
      <c r="Z67" s="252">
        <v>0</v>
      </c>
      <c r="AA67" s="252">
        <v>0</v>
      </c>
      <c r="AB67" s="252">
        <v>0</v>
      </c>
      <c r="AC67" s="252">
        <v>0</v>
      </c>
      <c r="AD67" s="252">
        <v>0</v>
      </c>
      <c r="AE67" s="219" t="s">
        <v>108</v>
      </c>
      <c r="AF67" s="227" t="s">
        <v>107</v>
      </c>
      <c r="AG67" s="77"/>
      <c r="AH67" s="77"/>
      <c r="AI67" s="77"/>
      <c r="AJ67" s="77"/>
      <c r="AK67" s="77"/>
      <c r="AL67" s="77"/>
      <c r="AM67" s="77"/>
      <c r="AN67" s="77"/>
      <c r="AO67" s="78"/>
      <c r="AP67" s="78"/>
      <c r="AQ67" s="78"/>
      <c r="AR67" s="78"/>
      <c r="AS67" s="293"/>
      <c r="AT67" s="81"/>
      <c r="AU67" s="228">
        <v>292.908</v>
      </c>
      <c r="AV67" s="227">
        <v>400</v>
      </c>
      <c r="AW67" s="227">
        <v>400</v>
      </c>
      <c r="AX67" s="227">
        <v>400</v>
      </c>
      <c r="AY67" s="227">
        <v>400</v>
      </c>
      <c r="AZ67" s="263">
        <v>1892.908</v>
      </c>
      <c r="BA67" s="81">
        <v>2020</v>
      </c>
      <c r="BB67" s="155"/>
      <c r="BC67" s="143"/>
      <c r="BD67" s="156"/>
      <c r="BE67" s="103"/>
      <c r="BF67" s="157"/>
      <c r="BG67" s="157"/>
      <c r="BH67" s="157"/>
      <c r="BI67" s="157"/>
      <c r="BJ67" s="157"/>
      <c r="BK67" s="103"/>
      <c r="BL67" s="157"/>
      <c r="BM67" s="157"/>
      <c r="BN67" s="103"/>
      <c r="BO67" s="157"/>
      <c r="BP67" s="157"/>
      <c r="BQ67" s="103"/>
      <c r="BR67" s="157"/>
      <c r="BS67" s="103"/>
      <c r="BT67" s="157"/>
      <c r="BU67" s="103"/>
      <c r="BV67" s="158"/>
      <c r="BW67" s="292"/>
      <c r="BX67" s="149"/>
      <c r="BY67" s="149"/>
      <c r="BZ67" s="159"/>
      <c r="CA67" s="15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</row>
    <row r="68" spans="1:125" s="160" customFormat="1" ht="31.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>
        <v>0</v>
      </c>
      <c r="V68" s="252">
        <v>2</v>
      </c>
      <c r="W68" s="252">
        <v>3</v>
      </c>
      <c r="X68" s="252">
        <v>0</v>
      </c>
      <c r="Y68" s="252">
        <v>1</v>
      </c>
      <c r="Z68" s="252">
        <v>0</v>
      </c>
      <c r="AA68" s="252">
        <v>0</v>
      </c>
      <c r="AB68" s="252">
        <v>0</v>
      </c>
      <c r="AC68" s="252">
        <v>0</v>
      </c>
      <c r="AD68" s="252">
        <v>1</v>
      </c>
      <c r="AE68" s="168" t="s">
        <v>199</v>
      </c>
      <c r="AF68" s="68" t="s">
        <v>85</v>
      </c>
      <c r="AG68" s="77"/>
      <c r="AH68" s="77"/>
      <c r="AI68" s="77"/>
      <c r="AJ68" s="77"/>
      <c r="AK68" s="77"/>
      <c r="AL68" s="77"/>
      <c r="AM68" s="77"/>
      <c r="AN68" s="77"/>
      <c r="AO68" s="78"/>
      <c r="AP68" s="78"/>
      <c r="AQ68" s="78"/>
      <c r="AR68" s="78"/>
      <c r="AS68" s="293"/>
      <c r="AT68" s="81"/>
      <c r="AU68" s="206">
        <v>2</v>
      </c>
      <c r="AV68" s="68">
        <v>2</v>
      </c>
      <c r="AW68" s="68">
        <v>2</v>
      </c>
      <c r="AX68" s="68">
        <v>2</v>
      </c>
      <c r="AY68" s="68">
        <v>2</v>
      </c>
      <c r="AZ68" s="81">
        <v>10</v>
      </c>
      <c r="BA68" s="81">
        <v>2020</v>
      </c>
      <c r="BB68" s="155"/>
      <c r="BC68" s="143"/>
      <c r="BD68" s="156"/>
      <c r="BE68" s="103"/>
      <c r="BF68" s="157"/>
      <c r="BG68" s="157"/>
      <c r="BH68" s="157"/>
      <c r="BI68" s="157"/>
      <c r="BJ68" s="157"/>
      <c r="BK68" s="103"/>
      <c r="BL68" s="157"/>
      <c r="BM68" s="157"/>
      <c r="BN68" s="103"/>
      <c r="BO68" s="157"/>
      <c r="BP68" s="157"/>
      <c r="BQ68" s="103"/>
      <c r="BR68" s="157"/>
      <c r="BS68" s="103"/>
      <c r="BT68" s="157"/>
      <c r="BU68" s="103"/>
      <c r="BV68" s="158"/>
      <c r="BW68" s="292"/>
      <c r="BX68" s="149"/>
      <c r="BY68" s="149"/>
      <c r="BZ68" s="159"/>
      <c r="CA68" s="15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</row>
    <row r="69" spans="1:125" s="160" customFormat="1" ht="31.5">
      <c r="A69" s="252">
        <v>7</v>
      </c>
      <c r="B69" s="252">
        <v>0</v>
      </c>
      <c r="C69" s="252">
        <v>5</v>
      </c>
      <c r="D69" s="252">
        <v>0</v>
      </c>
      <c r="E69" s="252">
        <v>5</v>
      </c>
      <c r="F69" s="252">
        <v>0</v>
      </c>
      <c r="G69" s="252">
        <v>2</v>
      </c>
      <c r="H69" s="252">
        <v>0</v>
      </c>
      <c r="I69" s="252">
        <v>2</v>
      </c>
      <c r="J69" s="252">
        <v>3</v>
      </c>
      <c r="K69" s="252">
        <v>0</v>
      </c>
      <c r="L69" s="252">
        <v>1</v>
      </c>
      <c r="M69" s="252">
        <v>4</v>
      </c>
      <c r="N69" s="252">
        <v>0</v>
      </c>
      <c r="O69" s="252">
        <v>0</v>
      </c>
      <c r="P69" s="252">
        <v>1</v>
      </c>
      <c r="Q69" s="252" t="s">
        <v>98</v>
      </c>
      <c r="R69" s="252"/>
      <c r="S69" s="252"/>
      <c r="T69" s="252"/>
      <c r="U69" s="252">
        <v>0</v>
      </c>
      <c r="V69" s="252">
        <v>2</v>
      </c>
      <c r="W69" s="252">
        <v>3</v>
      </c>
      <c r="X69" s="252">
        <v>0</v>
      </c>
      <c r="Y69" s="252">
        <v>1</v>
      </c>
      <c r="Z69" s="252">
        <v>0</v>
      </c>
      <c r="AA69" s="252">
        <v>0</v>
      </c>
      <c r="AB69" s="252">
        <v>1</v>
      </c>
      <c r="AC69" s="252">
        <v>0</v>
      </c>
      <c r="AD69" s="252">
        <v>0</v>
      </c>
      <c r="AE69" s="217" t="s">
        <v>144</v>
      </c>
      <c r="AF69" s="68" t="s">
        <v>107</v>
      </c>
      <c r="AG69" s="77"/>
      <c r="AH69" s="77"/>
      <c r="AI69" s="77"/>
      <c r="AJ69" s="77"/>
      <c r="AK69" s="77"/>
      <c r="AL69" s="77"/>
      <c r="AM69" s="77"/>
      <c r="AN69" s="77"/>
      <c r="AO69" s="78"/>
      <c r="AP69" s="78"/>
      <c r="AQ69" s="78"/>
      <c r="AR69" s="78"/>
      <c r="AS69" s="293"/>
      <c r="AT69" s="81"/>
      <c r="AU69" s="206">
        <v>170</v>
      </c>
      <c r="AV69" s="68">
        <v>100</v>
      </c>
      <c r="AW69" s="68">
        <v>100</v>
      </c>
      <c r="AX69" s="68">
        <v>100</v>
      </c>
      <c r="AY69" s="68">
        <v>100</v>
      </c>
      <c r="AZ69" s="81">
        <v>570</v>
      </c>
      <c r="BA69" s="81">
        <v>2020</v>
      </c>
      <c r="BB69" s="155"/>
      <c r="BC69" s="143"/>
      <c r="BD69" s="156"/>
      <c r="BE69" s="103"/>
      <c r="BF69" s="157"/>
      <c r="BG69" s="157"/>
      <c r="BH69" s="157"/>
      <c r="BI69" s="157"/>
      <c r="BJ69" s="157"/>
      <c r="BK69" s="103"/>
      <c r="BL69" s="157"/>
      <c r="BM69" s="157"/>
      <c r="BN69" s="103"/>
      <c r="BO69" s="157"/>
      <c r="BP69" s="157"/>
      <c r="BQ69" s="103"/>
      <c r="BR69" s="157"/>
      <c r="BS69" s="103"/>
      <c r="BT69" s="157"/>
      <c r="BU69" s="103"/>
      <c r="BV69" s="158"/>
      <c r="BW69" s="292"/>
      <c r="BX69" s="149"/>
      <c r="BY69" s="149"/>
      <c r="BZ69" s="159"/>
      <c r="CA69" s="15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</row>
    <row r="70" spans="1:125" s="160" customFormat="1" ht="40.5" customHeight="1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>
        <v>0</v>
      </c>
      <c r="V70" s="252">
        <v>2</v>
      </c>
      <c r="W70" s="252">
        <v>3</v>
      </c>
      <c r="X70" s="252">
        <v>0</v>
      </c>
      <c r="Y70" s="252">
        <v>1</v>
      </c>
      <c r="Z70" s="252">
        <v>0</v>
      </c>
      <c r="AA70" s="252">
        <v>0</v>
      </c>
      <c r="AB70" s="252">
        <v>1</v>
      </c>
      <c r="AC70" s="252">
        <v>0</v>
      </c>
      <c r="AD70" s="252">
        <v>1</v>
      </c>
      <c r="AE70" s="168" t="s">
        <v>200</v>
      </c>
      <c r="AF70" s="68" t="s">
        <v>85</v>
      </c>
      <c r="AG70" s="77"/>
      <c r="AH70" s="77"/>
      <c r="AI70" s="77"/>
      <c r="AJ70" s="77"/>
      <c r="AK70" s="77"/>
      <c r="AL70" s="77"/>
      <c r="AM70" s="77"/>
      <c r="AN70" s="77"/>
      <c r="AO70" s="78"/>
      <c r="AP70" s="78"/>
      <c r="AQ70" s="78"/>
      <c r="AR70" s="78"/>
      <c r="AS70" s="293"/>
      <c r="AT70" s="81"/>
      <c r="AU70" s="206">
        <v>2</v>
      </c>
      <c r="AV70" s="68">
        <v>2</v>
      </c>
      <c r="AW70" s="68">
        <v>2</v>
      </c>
      <c r="AX70" s="68">
        <v>2</v>
      </c>
      <c r="AY70" s="68">
        <v>2</v>
      </c>
      <c r="AZ70" s="81">
        <v>10</v>
      </c>
      <c r="BA70" s="81">
        <v>2020</v>
      </c>
      <c r="BB70" s="155"/>
      <c r="BC70" s="143"/>
      <c r="BD70" s="156"/>
      <c r="BE70" s="103"/>
      <c r="BF70" s="157"/>
      <c r="BG70" s="157"/>
      <c r="BH70" s="157"/>
      <c r="BI70" s="157"/>
      <c r="BJ70" s="157"/>
      <c r="BK70" s="103"/>
      <c r="BL70" s="157"/>
      <c r="BM70" s="157"/>
      <c r="BN70" s="103"/>
      <c r="BO70" s="157"/>
      <c r="BP70" s="157"/>
      <c r="BQ70" s="103"/>
      <c r="BR70" s="157"/>
      <c r="BS70" s="103"/>
      <c r="BT70" s="157"/>
      <c r="BU70" s="103"/>
      <c r="BV70" s="158"/>
      <c r="BW70" s="292"/>
      <c r="BX70" s="149"/>
      <c r="BY70" s="149"/>
      <c r="BZ70" s="159"/>
      <c r="CA70" s="15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</row>
    <row r="71" spans="1:125" s="160" customFormat="1" ht="15.75">
      <c r="A71" s="252">
        <v>7</v>
      </c>
      <c r="B71" s="252">
        <v>0</v>
      </c>
      <c r="C71" s="252">
        <v>5</v>
      </c>
      <c r="D71" s="252">
        <v>0</v>
      </c>
      <c r="E71" s="252">
        <v>5</v>
      </c>
      <c r="F71" s="252">
        <v>0</v>
      </c>
      <c r="G71" s="252">
        <v>1</v>
      </c>
      <c r="H71" s="252">
        <v>0</v>
      </c>
      <c r="I71" s="252">
        <v>2</v>
      </c>
      <c r="J71" s="252">
        <v>3</v>
      </c>
      <c r="K71" s="252">
        <v>0</v>
      </c>
      <c r="L71" s="252">
        <v>1</v>
      </c>
      <c r="M71" s="252">
        <v>4</v>
      </c>
      <c r="N71" s="252">
        <v>0</v>
      </c>
      <c r="O71" s="252">
        <v>0</v>
      </c>
      <c r="P71" s="252">
        <v>2</v>
      </c>
      <c r="Q71" s="252" t="s">
        <v>98</v>
      </c>
      <c r="R71" s="252"/>
      <c r="S71" s="252"/>
      <c r="T71" s="252"/>
      <c r="U71" s="252">
        <v>0</v>
      </c>
      <c r="V71" s="252">
        <v>2</v>
      </c>
      <c r="W71" s="252">
        <v>3</v>
      </c>
      <c r="X71" s="252">
        <v>0</v>
      </c>
      <c r="Y71" s="252">
        <v>1</v>
      </c>
      <c r="Z71" s="252">
        <v>0</v>
      </c>
      <c r="AA71" s="252">
        <v>0</v>
      </c>
      <c r="AB71" s="252">
        <v>2</v>
      </c>
      <c r="AC71" s="252">
        <v>0</v>
      </c>
      <c r="AD71" s="252">
        <v>0</v>
      </c>
      <c r="AE71" s="217" t="s">
        <v>145</v>
      </c>
      <c r="AF71" s="68" t="s">
        <v>107</v>
      </c>
      <c r="AG71" s="77"/>
      <c r="AH71" s="77"/>
      <c r="AI71" s="77"/>
      <c r="AJ71" s="77"/>
      <c r="AK71" s="77"/>
      <c r="AL71" s="77"/>
      <c r="AM71" s="77"/>
      <c r="AN71" s="77"/>
      <c r="AO71" s="78"/>
      <c r="AP71" s="78"/>
      <c r="AQ71" s="78"/>
      <c r="AR71" s="78"/>
      <c r="AS71" s="293"/>
      <c r="AT71" s="81"/>
      <c r="AU71" s="206">
        <v>30</v>
      </c>
      <c r="AV71" s="68">
        <v>200</v>
      </c>
      <c r="AW71" s="68">
        <v>200</v>
      </c>
      <c r="AX71" s="68">
        <v>200</v>
      </c>
      <c r="AY71" s="68">
        <v>200</v>
      </c>
      <c r="AZ71" s="81">
        <v>830</v>
      </c>
      <c r="BA71" s="81">
        <v>2020</v>
      </c>
      <c r="BB71" s="155"/>
      <c r="BC71" s="143"/>
      <c r="BD71" s="156"/>
      <c r="BE71" s="103"/>
      <c r="BF71" s="157"/>
      <c r="BG71" s="157"/>
      <c r="BH71" s="157"/>
      <c r="BI71" s="157"/>
      <c r="BJ71" s="157"/>
      <c r="BK71" s="103"/>
      <c r="BL71" s="157"/>
      <c r="BM71" s="157"/>
      <c r="BN71" s="103"/>
      <c r="BO71" s="157"/>
      <c r="BP71" s="157"/>
      <c r="BQ71" s="103"/>
      <c r="BR71" s="157"/>
      <c r="BS71" s="103"/>
      <c r="BT71" s="157"/>
      <c r="BU71" s="103"/>
      <c r="BV71" s="158"/>
      <c r="BW71" s="292"/>
      <c r="BX71" s="149"/>
      <c r="BY71" s="149"/>
      <c r="BZ71" s="159"/>
      <c r="CA71" s="15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</row>
    <row r="72" spans="1:125" s="160" customFormat="1" ht="31.5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>
        <v>0</v>
      </c>
      <c r="V72" s="252">
        <v>2</v>
      </c>
      <c r="W72" s="252">
        <v>3</v>
      </c>
      <c r="X72" s="252">
        <v>0</v>
      </c>
      <c r="Y72" s="252">
        <v>1</v>
      </c>
      <c r="Z72" s="252">
        <v>0</v>
      </c>
      <c r="AA72" s="252">
        <v>0</v>
      </c>
      <c r="AB72" s="252">
        <v>2</v>
      </c>
      <c r="AC72" s="252">
        <v>0</v>
      </c>
      <c r="AD72" s="252">
        <v>1</v>
      </c>
      <c r="AE72" s="168" t="s">
        <v>201</v>
      </c>
      <c r="AF72" s="68" t="s">
        <v>111</v>
      </c>
      <c r="AG72" s="77"/>
      <c r="AH72" s="77"/>
      <c r="AI72" s="77"/>
      <c r="AJ72" s="77"/>
      <c r="AK72" s="77"/>
      <c r="AL72" s="77"/>
      <c r="AM72" s="77"/>
      <c r="AN72" s="77"/>
      <c r="AO72" s="78"/>
      <c r="AP72" s="78"/>
      <c r="AQ72" s="78"/>
      <c r="AR72" s="78"/>
      <c r="AS72" s="293"/>
      <c r="AT72" s="81"/>
      <c r="AU72" s="206">
        <v>70</v>
      </c>
      <c r="AV72" s="68">
        <v>490</v>
      </c>
      <c r="AW72" s="68">
        <v>490</v>
      </c>
      <c r="AX72" s="68">
        <v>490</v>
      </c>
      <c r="AY72" s="68">
        <v>490</v>
      </c>
      <c r="AZ72" s="81">
        <v>2030</v>
      </c>
      <c r="BA72" s="81">
        <v>2020</v>
      </c>
      <c r="BB72" s="155"/>
      <c r="BC72" s="143"/>
      <c r="BD72" s="156"/>
      <c r="BE72" s="103"/>
      <c r="BF72" s="157"/>
      <c r="BG72" s="157"/>
      <c r="BH72" s="157"/>
      <c r="BI72" s="157"/>
      <c r="BJ72" s="157"/>
      <c r="BK72" s="103"/>
      <c r="BL72" s="157"/>
      <c r="BM72" s="157"/>
      <c r="BN72" s="103"/>
      <c r="BO72" s="157"/>
      <c r="BP72" s="157"/>
      <c r="BQ72" s="103"/>
      <c r="BR72" s="157"/>
      <c r="BS72" s="103"/>
      <c r="BT72" s="157"/>
      <c r="BU72" s="103"/>
      <c r="BV72" s="158"/>
      <c r="BW72" s="292"/>
      <c r="BX72" s="149"/>
      <c r="BY72" s="149"/>
      <c r="BZ72" s="159"/>
      <c r="CA72" s="15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</row>
    <row r="73" spans="1:125" s="160" customFormat="1" ht="31.5">
      <c r="A73" s="252">
        <v>7</v>
      </c>
      <c r="B73" s="252">
        <v>0</v>
      </c>
      <c r="C73" s="252">
        <v>5</v>
      </c>
      <c r="D73" s="252">
        <v>0</v>
      </c>
      <c r="E73" s="252">
        <v>5</v>
      </c>
      <c r="F73" s="252">
        <v>0</v>
      </c>
      <c r="G73" s="252">
        <v>1</v>
      </c>
      <c r="H73" s="252">
        <v>0</v>
      </c>
      <c r="I73" s="252">
        <v>2</v>
      </c>
      <c r="J73" s="252">
        <v>3</v>
      </c>
      <c r="K73" s="252">
        <v>0</v>
      </c>
      <c r="L73" s="252">
        <v>1</v>
      </c>
      <c r="M73" s="252">
        <v>4</v>
      </c>
      <c r="N73" s="252">
        <v>0</v>
      </c>
      <c r="O73" s="252">
        <v>0</v>
      </c>
      <c r="P73" s="252">
        <v>3</v>
      </c>
      <c r="Q73" s="252" t="s">
        <v>98</v>
      </c>
      <c r="R73" s="252"/>
      <c r="S73" s="252"/>
      <c r="T73" s="252"/>
      <c r="U73" s="252">
        <v>0</v>
      </c>
      <c r="V73" s="252">
        <v>2</v>
      </c>
      <c r="W73" s="252">
        <v>3</v>
      </c>
      <c r="X73" s="252">
        <v>0</v>
      </c>
      <c r="Y73" s="252">
        <v>1</v>
      </c>
      <c r="Z73" s="252">
        <v>0</v>
      </c>
      <c r="AA73" s="252">
        <v>0</v>
      </c>
      <c r="AB73" s="252">
        <v>3</v>
      </c>
      <c r="AC73" s="252">
        <v>0</v>
      </c>
      <c r="AD73" s="252">
        <v>0</v>
      </c>
      <c r="AE73" s="223" t="s">
        <v>146</v>
      </c>
      <c r="AF73" s="68" t="s">
        <v>107</v>
      </c>
      <c r="AG73" s="77"/>
      <c r="AH73" s="77"/>
      <c r="AI73" s="77"/>
      <c r="AJ73" s="77"/>
      <c r="AK73" s="77"/>
      <c r="AL73" s="77"/>
      <c r="AM73" s="77"/>
      <c r="AN73" s="77"/>
      <c r="AO73" s="78"/>
      <c r="AP73" s="78"/>
      <c r="AQ73" s="78"/>
      <c r="AR73" s="78"/>
      <c r="AS73" s="293"/>
      <c r="AT73" s="81"/>
      <c r="AU73" s="206">
        <v>27.2</v>
      </c>
      <c r="AV73" s="68">
        <v>30</v>
      </c>
      <c r="AW73" s="68">
        <v>30</v>
      </c>
      <c r="AX73" s="68">
        <v>30</v>
      </c>
      <c r="AY73" s="68">
        <v>30</v>
      </c>
      <c r="AZ73" s="264">
        <v>147.2</v>
      </c>
      <c r="BA73" s="81">
        <v>2020</v>
      </c>
      <c r="BB73" s="155"/>
      <c r="BC73" s="143"/>
      <c r="BD73" s="156"/>
      <c r="BE73" s="103"/>
      <c r="BF73" s="157"/>
      <c r="BG73" s="157"/>
      <c r="BH73" s="157"/>
      <c r="BI73" s="157"/>
      <c r="BJ73" s="157"/>
      <c r="BK73" s="103"/>
      <c r="BL73" s="157"/>
      <c r="BM73" s="157"/>
      <c r="BN73" s="103"/>
      <c r="BO73" s="157"/>
      <c r="BP73" s="157"/>
      <c r="BQ73" s="103"/>
      <c r="BR73" s="157"/>
      <c r="BS73" s="103"/>
      <c r="BT73" s="157"/>
      <c r="BU73" s="103"/>
      <c r="BV73" s="158"/>
      <c r="BW73" s="292"/>
      <c r="BX73" s="149"/>
      <c r="BY73" s="149"/>
      <c r="BZ73" s="159"/>
      <c r="CA73" s="15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</row>
    <row r="74" spans="1:125" s="160" customFormat="1" ht="37.5" customHeight="1">
      <c r="A74" s="252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>
        <v>0</v>
      </c>
      <c r="V74" s="252">
        <v>2</v>
      </c>
      <c r="W74" s="252">
        <v>3</v>
      </c>
      <c r="X74" s="252">
        <v>0</v>
      </c>
      <c r="Y74" s="252">
        <v>1</v>
      </c>
      <c r="Z74" s="252">
        <v>0</v>
      </c>
      <c r="AA74" s="252">
        <v>0</v>
      </c>
      <c r="AB74" s="252">
        <v>3</v>
      </c>
      <c r="AC74" s="252">
        <v>0</v>
      </c>
      <c r="AD74" s="252">
        <v>1</v>
      </c>
      <c r="AE74" s="235" t="s">
        <v>202</v>
      </c>
      <c r="AF74" s="68" t="s">
        <v>85</v>
      </c>
      <c r="AG74" s="77"/>
      <c r="AH74" s="77"/>
      <c r="AI74" s="77"/>
      <c r="AJ74" s="77"/>
      <c r="AK74" s="77"/>
      <c r="AL74" s="77"/>
      <c r="AM74" s="77"/>
      <c r="AN74" s="77"/>
      <c r="AO74" s="78"/>
      <c r="AP74" s="78"/>
      <c r="AQ74" s="78"/>
      <c r="AR74" s="78"/>
      <c r="AS74" s="293"/>
      <c r="AT74" s="81"/>
      <c r="AU74" s="206">
        <v>25</v>
      </c>
      <c r="AV74" s="68">
        <v>25</v>
      </c>
      <c r="AW74" s="68">
        <v>25</v>
      </c>
      <c r="AX74" s="68">
        <v>25</v>
      </c>
      <c r="AY74" s="68">
        <v>25</v>
      </c>
      <c r="AZ74" s="81">
        <v>125</v>
      </c>
      <c r="BA74" s="81">
        <v>2020</v>
      </c>
      <c r="BB74" s="155"/>
      <c r="BC74" s="143"/>
      <c r="BD74" s="156"/>
      <c r="BE74" s="103"/>
      <c r="BF74" s="157"/>
      <c r="BG74" s="157"/>
      <c r="BH74" s="157"/>
      <c r="BI74" s="157"/>
      <c r="BJ74" s="157"/>
      <c r="BK74" s="103"/>
      <c r="BL74" s="157"/>
      <c r="BM74" s="157"/>
      <c r="BN74" s="103"/>
      <c r="BO74" s="157"/>
      <c r="BP74" s="157"/>
      <c r="BQ74" s="103"/>
      <c r="BR74" s="157"/>
      <c r="BS74" s="103"/>
      <c r="BT74" s="157"/>
      <c r="BU74" s="103"/>
      <c r="BV74" s="158"/>
      <c r="BW74" s="292"/>
      <c r="BX74" s="149"/>
      <c r="BY74" s="149"/>
      <c r="BZ74" s="159"/>
      <c r="CA74" s="15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</row>
    <row r="75" spans="1:125" s="160" customFormat="1" ht="31.5">
      <c r="A75" s="252">
        <v>7</v>
      </c>
      <c r="B75" s="252">
        <v>0</v>
      </c>
      <c r="C75" s="252">
        <v>5</v>
      </c>
      <c r="D75" s="252">
        <v>1</v>
      </c>
      <c r="E75" s="252">
        <v>4</v>
      </c>
      <c r="F75" s="252">
        <v>0</v>
      </c>
      <c r="G75" s="252">
        <v>3</v>
      </c>
      <c r="H75" s="252">
        <v>0</v>
      </c>
      <c r="I75" s="252">
        <v>2</v>
      </c>
      <c r="J75" s="252">
        <v>3</v>
      </c>
      <c r="K75" s="252">
        <v>0</v>
      </c>
      <c r="L75" s="252">
        <v>1</v>
      </c>
      <c r="M75" s="252">
        <v>4</v>
      </c>
      <c r="N75" s="252">
        <v>0</v>
      </c>
      <c r="O75" s="252">
        <v>0</v>
      </c>
      <c r="P75" s="252">
        <v>4</v>
      </c>
      <c r="Q75" s="252" t="s">
        <v>128</v>
      </c>
      <c r="R75" s="252"/>
      <c r="S75" s="252"/>
      <c r="T75" s="252"/>
      <c r="U75" s="252">
        <v>0</v>
      </c>
      <c r="V75" s="252">
        <v>2</v>
      </c>
      <c r="W75" s="252">
        <v>3</v>
      </c>
      <c r="X75" s="252">
        <v>0</v>
      </c>
      <c r="Y75" s="252">
        <v>1</v>
      </c>
      <c r="Z75" s="252">
        <v>0</v>
      </c>
      <c r="AA75" s="252">
        <v>0</v>
      </c>
      <c r="AB75" s="252">
        <v>4</v>
      </c>
      <c r="AC75" s="252">
        <v>0</v>
      </c>
      <c r="AD75" s="252">
        <v>0</v>
      </c>
      <c r="AE75" s="236" t="s">
        <v>147</v>
      </c>
      <c r="AF75" s="68" t="s">
        <v>46</v>
      </c>
      <c r="AG75" s="77"/>
      <c r="AH75" s="77"/>
      <c r="AI75" s="77"/>
      <c r="AJ75" s="77"/>
      <c r="AK75" s="77"/>
      <c r="AL75" s="77"/>
      <c r="AM75" s="77"/>
      <c r="AN75" s="77"/>
      <c r="AO75" s="78"/>
      <c r="AP75" s="78"/>
      <c r="AQ75" s="78"/>
      <c r="AR75" s="78"/>
      <c r="AS75" s="293"/>
      <c r="AT75" s="81"/>
      <c r="AU75" s="206">
        <v>65.708</v>
      </c>
      <c r="AV75" s="68">
        <v>70</v>
      </c>
      <c r="AW75" s="68">
        <v>70</v>
      </c>
      <c r="AX75" s="68">
        <v>70</v>
      </c>
      <c r="AY75" s="68">
        <v>70</v>
      </c>
      <c r="AZ75" s="264">
        <v>345.708</v>
      </c>
      <c r="BA75" s="81">
        <v>2020</v>
      </c>
      <c r="BB75" s="155"/>
      <c r="BC75" s="143"/>
      <c r="BD75" s="156"/>
      <c r="BE75" s="103"/>
      <c r="BF75" s="157"/>
      <c r="BG75" s="157"/>
      <c r="BH75" s="157"/>
      <c r="BI75" s="157"/>
      <c r="BJ75" s="157"/>
      <c r="BK75" s="103"/>
      <c r="BL75" s="157"/>
      <c r="BM75" s="157"/>
      <c r="BN75" s="103"/>
      <c r="BO75" s="157"/>
      <c r="BP75" s="157"/>
      <c r="BQ75" s="103"/>
      <c r="BR75" s="157"/>
      <c r="BS75" s="103"/>
      <c r="BT75" s="157"/>
      <c r="BU75" s="103"/>
      <c r="BV75" s="158"/>
      <c r="BW75" s="292"/>
      <c r="BX75" s="149"/>
      <c r="BY75" s="149"/>
      <c r="BZ75" s="159"/>
      <c r="CA75" s="15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</row>
    <row r="76" spans="1:125" s="160" customFormat="1" ht="42" customHeight="1">
      <c r="A76" s="252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>
        <v>0</v>
      </c>
      <c r="V76" s="252">
        <v>2</v>
      </c>
      <c r="W76" s="252">
        <v>3</v>
      </c>
      <c r="X76" s="252">
        <v>0</v>
      </c>
      <c r="Y76" s="252">
        <v>1</v>
      </c>
      <c r="Z76" s="252">
        <v>0</v>
      </c>
      <c r="AA76" s="252">
        <v>0</v>
      </c>
      <c r="AB76" s="252">
        <v>4</v>
      </c>
      <c r="AC76" s="252">
        <v>0</v>
      </c>
      <c r="AD76" s="252">
        <v>1</v>
      </c>
      <c r="AE76" s="238" t="s">
        <v>203</v>
      </c>
      <c r="AF76" s="68" t="s">
        <v>85</v>
      </c>
      <c r="AG76" s="77"/>
      <c r="AH76" s="77"/>
      <c r="AI76" s="77"/>
      <c r="AJ76" s="77"/>
      <c r="AK76" s="77"/>
      <c r="AL76" s="77"/>
      <c r="AM76" s="77"/>
      <c r="AN76" s="77"/>
      <c r="AO76" s="78"/>
      <c r="AP76" s="78"/>
      <c r="AQ76" s="78"/>
      <c r="AR76" s="78"/>
      <c r="AS76" s="293"/>
      <c r="AT76" s="81"/>
      <c r="AU76" s="206">
        <v>25</v>
      </c>
      <c r="AV76" s="68">
        <v>25</v>
      </c>
      <c r="AW76" s="68">
        <v>25</v>
      </c>
      <c r="AX76" s="68">
        <v>25</v>
      </c>
      <c r="AY76" s="68">
        <v>25</v>
      </c>
      <c r="AZ76" s="81">
        <v>125</v>
      </c>
      <c r="BA76" s="81">
        <v>2020</v>
      </c>
      <c r="BB76" s="155"/>
      <c r="BC76" s="143"/>
      <c r="BD76" s="156"/>
      <c r="BE76" s="103"/>
      <c r="BF76" s="157"/>
      <c r="BG76" s="157"/>
      <c r="BH76" s="157"/>
      <c r="BI76" s="157"/>
      <c r="BJ76" s="157"/>
      <c r="BK76" s="103"/>
      <c r="BL76" s="157"/>
      <c r="BM76" s="157"/>
      <c r="BN76" s="103"/>
      <c r="BO76" s="157"/>
      <c r="BP76" s="157"/>
      <c r="BQ76" s="103"/>
      <c r="BR76" s="157"/>
      <c r="BS76" s="103"/>
      <c r="BT76" s="157"/>
      <c r="BU76" s="103"/>
      <c r="BV76" s="158"/>
      <c r="BW76" s="292"/>
      <c r="BX76" s="149"/>
      <c r="BY76" s="149"/>
      <c r="BZ76" s="159"/>
      <c r="CA76" s="15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</row>
    <row r="77" spans="1:125" s="160" customFormat="1" ht="31.5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>
        <v>0</v>
      </c>
      <c r="V77" s="252">
        <v>2</v>
      </c>
      <c r="W77" s="252">
        <v>3</v>
      </c>
      <c r="X77" s="252">
        <v>0</v>
      </c>
      <c r="Y77" s="252">
        <v>2</v>
      </c>
      <c r="Z77" s="252">
        <v>0</v>
      </c>
      <c r="AA77" s="252">
        <v>0</v>
      </c>
      <c r="AB77" s="252">
        <v>0</v>
      </c>
      <c r="AC77" s="252">
        <v>0</v>
      </c>
      <c r="AD77" s="252">
        <v>0</v>
      </c>
      <c r="AE77" s="222" t="s">
        <v>129</v>
      </c>
      <c r="AF77" s="68" t="s">
        <v>110</v>
      </c>
      <c r="AG77" s="77"/>
      <c r="AH77" s="77"/>
      <c r="AI77" s="77"/>
      <c r="AJ77" s="77"/>
      <c r="AK77" s="77"/>
      <c r="AL77" s="77"/>
      <c r="AM77" s="77"/>
      <c r="AN77" s="77"/>
      <c r="AO77" s="78"/>
      <c r="AP77" s="78"/>
      <c r="AQ77" s="78"/>
      <c r="AR77" s="78"/>
      <c r="AS77" s="293"/>
      <c r="AT77" s="81"/>
      <c r="AU77" s="206">
        <v>271.064</v>
      </c>
      <c r="AV77" s="68">
        <v>600</v>
      </c>
      <c r="AW77" s="68">
        <v>600</v>
      </c>
      <c r="AX77" s="68">
        <v>600</v>
      </c>
      <c r="AY77" s="68">
        <v>600</v>
      </c>
      <c r="AZ77" s="264">
        <v>2671.064</v>
      </c>
      <c r="BA77" s="81">
        <v>2020</v>
      </c>
      <c r="BB77" s="155"/>
      <c r="BC77" s="143"/>
      <c r="BD77" s="156"/>
      <c r="BE77" s="103"/>
      <c r="BF77" s="157"/>
      <c r="BG77" s="157"/>
      <c r="BH77" s="157"/>
      <c r="BI77" s="157"/>
      <c r="BJ77" s="157"/>
      <c r="BK77" s="103"/>
      <c r="BL77" s="157"/>
      <c r="BM77" s="157"/>
      <c r="BN77" s="103"/>
      <c r="BO77" s="157"/>
      <c r="BP77" s="157"/>
      <c r="BQ77" s="103"/>
      <c r="BR77" s="157"/>
      <c r="BS77" s="103"/>
      <c r="BT77" s="157"/>
      <c r="BU77" s="103"/>
      <c r="BV77" s="158"/>
      <c r="BW77" s="292"/>
      <c r="BX77" s="149"/>
      <c r="BY77" s="149"/>
      <c r="BZ77" s="159"/>
      <c r="CA77" s="15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</row>
    <row r="78" spans="1:125" s="160" customFormat="1" ht="31.5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>
        <v>0</v>
      </c>
      <c r="V78" s="252">
        <v>2</v>
      </c>
      <c r="W78" s="252">
        <v>3</v>
      </c>
      <c r="X78" s="252">
        <v>0</v>
      </c>
      <c r="Y78" s="252">
        <v>2</v>
      </c>
      <c r="Z78" s="252">
        <v>0</v>
      </c>
      <c r="AA78" s="252">
        <v>0</v>
      </c>
      <c r="AB78" s="252">
        <v>0</v>
      </c>
      <c r="AC78" s="252">
        <v>0</v>
      </c>
      <c r="AD78" s="252">
        <v>1</v>
      </c>
      <c r="AE78" s="166" t="s">
        <v>204</v>
      </c>
      <c r="AF78" s="68" t="s">
        <v>85</v>
      </c>
      <c r="AG78" s="77"/>
      <c r="AH78" s="77"/>
      <c r="AI78" s="77"/>
      <c r="AJ78" s="77"/>
      <c r="AK78" s="77"/>
      <c r="AL78" s="77"/>
      <c r="AM78" s="77"/>
      <c r="AN78" s="77"/>
      <c r="AO78" s="78"/>
      <c r="AP78" s="78"/>
      <c r="AQ78" s="78"/>
      <c r="AR78" s="78"/>
      <c r="AS78" s="293"/>
      <c r="AT78" s="81"/>
      <c r="AU78" s="206">
        <v>17</v>
      </c>
      <c r="AV78" s="68">
        <v>17</v>
      </c>
      <c r="AW78" s="68">
        <v>17</v>
      </c>
      <c r="AX78" s="68">
        <v>17</v>
      </c>
      <c r="AY78" s="68">
        <v>17</v>
      </c>
      <c r="AZ78" s="81">
        <v>85</v>
      </c>
      <c r="BA78" s="81">
        <v>2020</v>
      </c>
      <c r="BB78" s="155"/>
      <c r="BC78" s="143"/>
      <c r="BD78" s="156"/>
      <c r="BE78" s="103"/>
      <c r="BF78" s="157"/>
      <c r="BG78" s="157"/>
      <c r="BH78" s="157"/>
      <c r="BI78" s="157"/>
      <c r="BJ78" s="157"/>
      <c r="BK78" s="103"/>
      <c r="BL78" s="157"/>
      <c r="BM78" s="157"/>
      <c r="BN78" s="103"/>
      <c r="BO78" s="157"/>
      <c r="BP78" s="157"/>
      <c r="BQ78" s="103"/>
      <c r="BR78" s="157"/>
      <c r="BS78" s="103"/>
      <c r="BT78" s="157"/>
      <c r="BU78" s="103"/>
      <c r="BV78" s="158"/>
      <c r="BW78" s="292"/>
      <c r="BX78" s="149"/>
      <c r="BY78" s="149"/>
      <c r="BZ78" s="159"/>
      <c r="CA78" s="15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</row>
    <row r="79" spans="1:125" s="160" customFormat="1" ht="47.25">
      <c r="A79" s="252">
        <v>7</v>
      </c>
      <c r="B79" s="252">
        <v>0</v>
      </c>
      <c r="C79" s="252">
        <v>5</v>
      </c>
      <c r="D79" s="252">
        <v>0</v>
      </c>
      <c r="E79" s="252">
        <v>5</v>
      </c>
      <c r="F79" s="252">
        <v>0</v>
      </c>
      <c r="G79" s="252">
        <v>3</v>
      </c>
      <c r="H79" s="252">
        <v>0</v>
      </c>
      <c r="I79" s="252">
        <v>2</v>
      </c>
      <c r="J79" s="252">
        <v>3</v>
      </c>
      <c r="K79" s="252">
        <v>0</v>
      </c>
      <c r="L79" s="252">
        <v>2</v>
      </c>
      <c r="M79" s="252">
        <v>4</v>
      </c>
      <c r="N79" s="252">
        <v>0</v>
      </c>
      <c r="O79" s="252">
        <v>0</v>
      </c>
      <c r="P79" s="252">
        <v>1</v>
      </c>
      <c r="Q79" s="252" t="s">
        <v>98</v>
      </c>
      <c r="R79" s="252"/>
      <c r="S79" s="252"/>
      <c r="T79" s="252"/>
      <c r="U79" s="252">
        <v>0</v>
      </c>
      <c r="V79" s="252">
        <v>2</v>
      </c>
      <c r="W79" s="252">
        <v>3</v>
      </c>
      <c r="X79" s="252">
        <v>0</v>
      </c>
      <c r="Y79" s="252">
        <v>2</v>
      </c>
      <c r="Z79" s="252">
        <v>0</v>
      </c>
      <c r="AA79" s="252">
        <v>0</v>
      </c>
      <c r="AB79" s="252">
        <v>1</v>
      </c>
      <c r="AC79" s="252">
        <v>0</v>
      </c>
      <c r="AD79" s="252">
        <v>0</v>
      </c>
      <c r="AE79" s="216" t="s">
        <v>148</v>
      </c>
      <c r="AF79" s="68" t="s">
        <v>107</v>
      </c>
      <c r="AG79" s="77"/>
      <c r="AH79" s="77"/>
      <c r="AI79" s="77"/>
      <c r="AJ79" s="77"/>
      <c r="AK79" s="77"/>
      <c r="AL79" s="77"/>
      <c r="AM79" s="77"/>
      <c r="AN79" s="77"/>
      <c r="AO79" s="78"/>
      <c r="AP79" s="78"/>
      <c r="AQ79" s="78"/>
      <c r="AR79" s="78"/>
      <c r="AS79" s="293"/>
      <c r="AT79" s="81"/>
      <c r="AU79" s="206">
        <v>1</v>
      </c>
      <c r="AV79" s="68">
        <v>5</v>
      </c>
      <c r="AW79" s="68">
        <v>5</v>
      </c>
      <c r="AX79" s="68">
        <v>5</v>
      </c>
      <c r="AY79" s="68">
        <v>5</v>
      </c>
      <c r="AZ79" s="81">
        <v>21</v>
      </c>
      <c r="BA79" s="81">
        <v>2020</v>
      </c>
      <c r="BB79" s="155"/>
      <c r="BC79" s="143"/>
      <c r="BD79" s="156"/>
      <c r="BE79" s="103"/>
      <c r="BF79" s="157"/>
      <c r="BG79" s="157"/>
      <c r="BH79" s="157"/>
      <c r="BI79" s="157"/>
      <c r="BJ79" s="157"/>
      <c r="BK79" s="103"/>
      <c r="BL79" s="157"/>
      <c r="BM79" s="157"/>
      <c r="BN79" s="103"/>
      <c r="BO79" s="157"/>
      <c r="BP79" s="157"/>
      <c r="BQ79" s="103"/>
      <c r="BR79" s="157"/>
      <c r="BS79" s="103"/>
      <c r="BT79" s="157"/>
      <c r="BU79" s="103"/>
      <c r="BV79" s="158"/>
      <c r="BW79" s="292"/>
      <c r="BX79" s="149"/>
      <c r="BY79" s="149"/>
      <c r="BZ79" s="159"/>
      <c r="CA79" s="15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</row>
    <row r="80" spans="1:125" s="160" customFormat="1" ht="31.5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>
        <v>0</v>
      </c>
      <c r="V80" s="252">
        <v>2</v>
      </c>
      <c r="W80" s="252">
        <v>3</v>
      </c>
      <c r="X80" s="252">
        <v>0</v>
      </c>
      <c r="Y80" s="252">
        <v>2</v>
      </c>
      <c r="Z80" s="252">
        <v>0</v>
      </c>
      <c r="AA80" s="252">
        <v>0</v>
      </c>
      <c r="AB80" s="252">
        <v>1</v>
      </c>
      <c r="AC80" s="252">
        <v>0</v>
      </c>
      <c r="AD80" s="252">
        <v>1</v>
      </c>
      <c r="AE80" s="239" t="s">
        <v>205</v>
      </c>
      <c r="AF80" s="68" t="s">
        <v>85</v>
      </c>
      <c r="AG80" s="77"/>
      <c r="AH80" s="77"/>
      <c r="AI80" s="77"/>
      <c r="AJ80" s="77"/>
      <c r="AK80" s="77"/>
      <c r="AL80" s="77"/>
      <c r="AM80" s="77"/>
      <c r="AN80" s="77"/>
      <c r="AO80" s="78"/>
      <c r="AP80" s="78"/>
      <c r="AQ80" s="78"/>
      <c r="AR80" s="78"/>
      <c r="AS80" s="293"/>
      <c r="AT80" s="81"/>
      <c r="AU80" s="206">
        <v>1</v>
      </c>
      <c r="AV80" s="68">
        <v>2</v>
      </c>
      <c r="AW80" s="68">
        <v>2</v>
      </c>
      <c r="AX80" s="68">
        <v>2</v>
      </c>
      <c r="AY80" s="68">
        <v>2</v>
      </c>
      <c r="AZ80" s="81">
        <v>9</v>
      </c>
      <c r="BA80" s="81">
        <v>2020</v>
      </c>
      <c r="BB80" s="155"/>
      <c r="BC80" s="143"/>
      <c r="BD80" s="156"/>
      <c r="BE80" s="103"/>
      <c r="BF80" s="157"/>
      <c r="BG80" s="157"/>
      <c r="BH80" s="157"/>
      <c r="BI80" s="157"/>
      <c r="BJ80" s="157"/>
      <c r="BK80" s="103"/>
      <c r="BL80" s="157"/>
      <c r="BM80" s="157"/>
      <c r="BN80" s="103"/>
      <c r="BO80" s="157"/>
      <c r="BP80" s="157"/>
      <c r="BQ80" s="103"/>
      <c r="BR80" s="157"/>
      <c r="BS80" s="103"/>
      <c r="BT80" s="157"/>
      <c r="BU80" s="103"/>
      <c r="BV80" s="158"/>
      <c r="BW80" s="292"/>
      <c r="BX80" s="149"/>
      <c r="BY80" s="149"/>
      <c r="BZ80" s="159"/>
      <c r="CA80" s="15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</row>
    <row r="81" spans="1:125" s="160" customFormat="1" ht="31.5">
      <c r="A81" s="252">
        <v>7</v>
      </c>
      <c r="B81" s="252">
        <v>0</v>
      </c>
      <c r="C81" s="252">
        <v>5</v>
      </c>
      <c r="D81" s="252">
        <v>0</v>
      </c>
      <c r="E81" s="252">
        <v>5</v>
      </c>
      <c r="F81" s="252">
        <v>0</v>
      </c>
      <c r="G81" s="252">
        <v>3</v>
      </c>
      <c r="H81" s="252">
        <v>0</v>
      </c>
      <c r="I81" s="252">
        <v>2</v>
      </c>
      <c r="J81" s="252">
        <v>3</v>
      </c>
      <c r="K81" s="252">
        <v>0</v>
      </c>
      <c r="L81" s="252">
        <v>2</v>
      </c>
      <c r="M81" s="252">
        <v>4</v>
      </c>
      <c r="N81" s="252">
        <v>0</v>
      </c>
      <c r="O81" s="252">
        <v>0</v>
      </c>
      <c r="P81" s="252">
        <v>2</v>
      </c>
      <c r="Q81" s="252" t="s">
        <v>98</v>
      </c>
      <c r="R81" s="252"/>
      <c r="S81" s="252"/>
      <c r="T81" s="252"/>
      <c r="U81" s="252">
        <v>0</v>
      </c>
      <c r="V81" s="252">
        <v>2</v>
      </c>
      <c r="W81" s="252">
        <v>3</v>
      </c>
      <c r="X81" s="252">
        <v>0</v>
      </c>
      <c r="Y81" s="252">
        <v>2</v>
      </c>
      <c r="Z81" s="252">
        <v>0</v>
      </c>
      <c r="AA81" s="252">
        <v>0</v>
      </c>
      <c r="AB81" s="252">
        <v>2</v>
      </c>
      <c r="AC81" s="252">
        <v>0</v>
      </c>
      <c r="AD81" s="252">
        <v>0</v>
      </c>
      <c r="AE81" s="233" t="s">
        <v>149</v>
      </c>
      <c r="AF81" s="68" t="s">
        <v>107</v>
      </c>
      <c r="AG81" s="77"/>
      <c r="AH81" s="77"/>
      <c r="AI81" s="77"/>
      <c r="AJ81" s="77"/>
      <c r="AK81" s="77"/>
      <c r="AL81" s="77"/>
      <c r="AM81" s="77"/>
      <c r="AN81" s="77"/>
      <c r="AO81" s="78"/>
      <c r="AP81" s="78"/>
      <c r="AQ81" s="78"/>
      <c r="AR81" s="78"/>
      <c r="AS81" s="293"/>
      <c r="AT81" s="81"/>
      <c r="AU81" s="206">
        <v>5</v>
      </c>
      <c r="AV81" s="68">
        <v>50</v>
      </c>
      <c r="AW81" s="68">
        <v>50</v>
      </c>
      <c r="AX81" s="68">
        <v>50</v>
      </c>
      <c r="AY81" s="68">
        <v>50</v>
      </c>
      <c r="AZ81" s="81">
        <v>205</v>
      </c>
      <c r="BA81" s="81">
        <v>2020</v>
      </c>
      <c r="BB81" s="155"/>
      <c r="BC81" s="143"/>
      <c r="BD81" s="156"/>
      <c r="BE81" s="103"/>
      <c r="BF81" s="157"/>
      <c r="BG81" s="157"/>
      <c r="BH81" s="157"/>
      <c r="BI81" s="157"/>
      <c r="BJ81" s="157"/>
      <c r="BK81" s="103"/>
      <c r="BL81" s="157"/>
      <c r="BM81" s="157"/>
      <c r="BN81" s="103"/>
      <c r="BO81" s="157"/>
      <c r="BP81" s="157"/>
      <c r="BQ81" s="103"/>
      <c r="BR81" s="157"/>
      <c r="BS81" s="103"/>
      <c r="BT81" s="157"/>
      <c r="BU81" s="103"/>
      <c r="BV81" s="158"/>
      <c r="BW81" s="292"/>
      <c r="BX81" s="149"/>
      <c r="BY81" s="149"/>
      <c r="BZ81" s="159"/>
      <c r="CA81" s="15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</row>
    <row r="82" spans="1:125" s="160" customFormat="1" ht="31.5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>
        <v>0</v>
      </c>
      <c r="V82" s="252">
        <v>2</v>
      </c>
      <c r="W82" s="252">
        <v>3</v>
      </c>
      <c r="X82" s="252">
        <v>0</v>
      </c>
      <c r="Y82" s="252">
        <v>2</v>
      </c>
      <c r="Z82" s="252">
        <v>0</v>
      </c>
      <c r="AA82" s="252">
        <v>0</v>
      </c>
      <c r="AB82" s="252">
        <v>2</v>
      </c>
      <c r="AC82" s="252">
        <v>0</v>
      </c>
      <c r="AD82" s="252">
        <v>1</v>
      </c>
      <c r="AE82" s="239" t="s">
        <v>206</v>
      </c>
      <c r="AF82" s="68" t="s">
        <v>89</v>
      </c>
      <c r="AG82" s="77"/>
      <c r="AH82" s="77"/>
      <c r="AI82" s="77"/>
      <c r="AJ82" s="77"/>
      <c r="AK82" s="77"/>
      <c r="AL82" s="77"/>
      <c r="AM82" s="77"/>
      <c r="AN82" s="77"/>
      <c r="AO82" s="78"/>
      <c r="AP82" s="78"/>
      <c r="AQ82" s="78"/>
      <c r="AR82" s="78"/>
      <c r="AS82" s="293"/>
      <c r="AT82" s="81"/>
      <c r="AU82" s="206">
        <v>400</v>
      </c>
      <c r="AV82" s="68">
        <v>3500</v>
      </c>
      <c r="AW82" s="68">
        <v>3500</v>
      </c>
      <c r="AX82" s="68">
        <v>3500</v>
      </c>
      <c r="AY82" s="68">
        <v>3500</v>
      </c>
      <c r="AZ82" s="81">
        <v>14400</v>
      </c>
      <c r="BA82" s="81">
        <v>2020</v>
      </c>
      <c r="BB82" s="155"/>
      <c r="BC82" s="143"/>
      <c r="BD82" s="156"/>
      <c r="BE82" s="103"/>
      <c r="BF82" s="157"/>
      <c r="BG82" s="157"/>
      <c r="BH82" s="157"/>
      <c r="BI82" s="157"/>
      <c r="BJ82" s="157"/>
      <c r="BK82" s="103"/>
      <c r="BL82" s="157"/>
      <c r="BM82" s="157"/>
      <c r="BN82" s="103"/>
      <c r="BO82" s="157"/>
      <c r="BP82" s="157"/>
      <c r="BQ82" s="103"/>
      <c r="BR82" s="157"/>
      <c r="BS82" s="103"/>
      <c r="BT82" s="157"/>
      <c r="BU82" s="103"/>
      <c r="BV82" s="158"/>
      <c r="BW82" s="292"/>
      <c r="BX82" s="149"/>
      <c r="BY82" s="149"/>
      <c r="BZ82" s="159"/>
      <c r="CA82" s="15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</row>
    <row r="83" spans="1:125" s="160" customFormat="1" ht="31.5">
      <c r="A83" s="252">
        <v>7</v>
      </c>
      <c r="B83" s="252">
        <v>0</v>
      </c>
      <c r="C83" s="252">
        <v>5</v>
      </c>
      <c r="D83" s="252">
        <v>0</v>
      </c>
      <c r="E83" s="252">
        <v>5</v>
      </c>
      <c r="F83" s="252">
        <v>0</v>
      </c>
      <c r="G83" s="252">
        <v>3</v>
      </c>
      <c r="H83" s="252">
        <v>0</v>
      </c>
      <c r="I83" s="252">
        <v>2</v>
      </c>
      <c r="J83" s="252">
        <v>3</v>
      </c>
      <c r="K83" s="252">
        <v>0</v>
      </c>
      <c r="L83" s="252">
        <v>2</v>
      </c>
      <c r="M83" s="252">
        <v>4</v>
      </c>
      <c r="N83" s="252">
        <v>0</v>
      </c>
      <c r="O83" s="252">
        <v>0</v>
      </c>
      <c r="P83" s="252">
        <v>3</v>
      </c>
      <c r="Q83" s="252" t="s">
        <v>98</v>
      </c>
      <c r="R83" s="252"/>
      <c r="S83" s="252"/>
      <c r="T83" s="252"/>
      <c r="U83" s="252">
        <v>0</v>
      </c>
      <c r="V83" s="252">
        <v>2</v>
      </c>
      <c r="W83" s="252">
        <v>3</v>
      </c>
      <c r="X83" s="252">
        <v>0</v>
      </c>
      <c r="Y83" s="252">
        <v>2</v>
      </c>
      <c r="Z83" s="252">
        <v>0</v>
      </c>
      <c r="AA83" s="252">
        <v>0</v>
      </c>
      <c r="AB83" s="252">
        <v>3</v>
      </c>
      <c r="AC83" s="252">
        <v>0</v>
      </c>
      <c r="AD83" s="252">
        <v>0</v>
      </c>
      <c r="AE83" s="219" t="s">
        <v>150</v>
      </c>
      <c r="AF83" s="68" t="s">
        <v>107</v>
      </c>
      <c r="AG83" s="77"/>
      <c r="AH83" s="77"/>
      <c r="AI83" s="77"/>
      <c r="AJ83" s="77"/>
      <c r="AK83" s="77"/>
      <c r="AL83" s="77"/>
      <c r="AM83" s="77"/>
      <c r="AN83" s="77"/>
      <c r="AO83" s="78"/>
      <c r="AP83" s="78"/>
      <c r="AQ83" s="78"/>
      <c r="AR83" s="78"/>
      <c r="AS83" s="293"/>
      <c r="AT83" s="81"/>
      <c r="AU83" s="206">
        <v>1</v>
      </c>
      <c r="AV83" s="68">
        <v>15</v>
      </c>
      <c r="AW83" s="68">
        <v>15</v>
      </c>
      <c r="AX83" s="68">
        <v>15</v>
      </c>
      <c r="AY83" s="68">
        <v>15</v>
      </c>
      <c r="AZ83" s="81">
        <v>61</v>
      </c>
      <c r="BA83" s="81">
        <v>2020</v>
      </c>
      <c r="BB83" s="155"/>
      <c r="BC83" s="143"/>
      <c r="BD83" s="156"/>
      <c r="BE83" s="103"/>
      <c r="BF83" s="157"/>
      <c r="BG83" s="157"/>
      <c r="BH83" s="157"/>
      <c r="BI83" s="157"/>
      <c r="BJ83" s="157"/>
      <c r="BK83" s="103"/>
      <c r="BL83" s="157"/>
      <c r="BM83" s="157"/>
      <c r="BN83" s="103"/>
      <c r="BO83" s="157"/>
      <c r="BP83" s="157"/>
      <c r="BQ83" s="103"/>
      <c r="BR83" s="157"/>
      <c r="BS83" s="103"/>
      <c r="BT83" s="157"/>
      <c r="BU83" s="103"/>
      <c r="BV83" s="158"/>
      <c r="BW83" s="292"/>
      <c r="BX83" s="149"/>
      <c r="BY83" s="149"/>
      <c r="BZ83" s="159"/>
      <c r="CA83" s="15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</row>
    <row r="84" spans="1:125" s="160" customFormat="1" ht="31.5">
      <c r="A84" s="252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>
        <v>0</v>
      </c>
      <c r="V84" s="252">
        <v>2</v>
      </c>
      <c r="W84" s="252">
        <v>3</v>
      </c>
      <c r="X84" s="252">
        <v>0</v>
      </c>
      <c r="Y84" s="252">
        <v>2</v>
      </c>
      <c r="Z84" s="252">
        <v>0</v>
      </c>
      <c r="AA84" s="252">
        <v>0</v>
      </c>
      <c r="AB84" s="252">
        <v>3</v>
      </c>
      <c r="AC84" s="252">
        <v>0</v>
      </c>
      <c r="AD84" s="252">
        <v>1</v>
      </c>
      <c r="AE84" s="240" t="s">
        <v>207</v>
      </c>
      <c r="AF84" s="68" t="s">
        <v>85</v>
      </c>
      <c r="AG84" s="77"/>
      <c r="AH84" s="77"/>
      <c r="AI84" s="77"/>
      <c r="AJ84" s="77"/>
      <c r="AK84" s="77"/>
      <c r="AL84" s="77"/>
      <c r="AM84" s="77"/>
      <c r="AN84" s="77"/>
      <c r="AO84" s="78"/>
      <c r="AP84" s="78"/>
      <c r="AQ84" s="78"/>
      <c r="AR84" s="78"/>
      <c r="AS84" s="293"/>
      <c r="AT84" s="81"/>
      <c r="AU84" s="206">
        <v>1</v>
      </c>
      <c r="AV84" s="68">
        <v>2</v>
      </c>
      <c r="AW84" s="68">
        <v>2</v>
      </c>
      <c r="AX84" s="68">
        <v>2</v>
      </c>
      <c r="AY84" s="68">
        <v>2</v>
      </c>
      <c r="AZ84" s="81">
        <v>9</v>
      </c>
      <c r="BA84" s="81">
        <v>2020</v>
      </c>
      <c r="BB84" s="155"/>
      <c r="BC84" s="143"/>
      <c r="BD84" s="156"/>
      <c r="BE84" s="103"/>
      <c r="BF84" s="157"/>
      <c r="BG84" s="157"/>
      <c r="BH84" s="157"/>
      <c r="BI84" s="157"/>
      <c r="BJ84" s="157"/>
      <c r="BK84" s="103"/>
      <c r="BL84" s="157"/>
      <c r="BM84" s="157"/>
      <c r="BN84" s="103"/>
      <c r="BO84" s="157"/>
      <c r="BP84" s="157"/>
      <c r="BQ84" s="103"/>
      <c r="BR84" s="157"/>
      <c r="BS84" s="103"/>
      <c r="BT84" s="157"/>
      <c r="BU84" s="103"/>
      <c r="BV84" s="158"/>
      <c r="BW84" s="292"/>
      <c r="BX84" s="149"/>
      <c r="BY84" s="149"/>
      <c r="BZ84" s="159"/>
      <c r="CA84" s="15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</row>
    <row r="85" spans="1:125" s="160" customFormat="1" ht="15.75">
      <c r="A85" s="252">
        <v>7</v>
      </c>
      <c r="B85" s="252">
        <v>0</v>
      </c>
      <c r="C85" s="252">
        <v>5</v>
      </c>
      <c r="D85" s="252">
        <v>0</v>
      </c>
      <c r="E85" s="252">
        <v>5</v>
      </c>
      <c r="F85" s="252">
        <v>0</v>
      </c>
      <c r="G85" s="252">
        <v>3</v>
      </c>
      <c r="H85" s="252">
        <v>0</v>
      </c>
      <c r="I85" s="252">
        <v>2</v>
      </c>
      <c r="J85" s="252">
        <v>3</v>
      </c>
      <c r="K85" s="252">
        <v>0</v>
      </c>
      <c r="L85" s="252">
        <v>2</v>
      </c>
      <c r="M85" s="252">
        <v>4</v>
      </c>
      <c r="N85" s="252">
        <v>0</v>
      </c>
      <c r="O85" s="252">
        <v>0</v>
      </c>
      <c r="P85" s="252">
        <v>4</v>
      </c>
      <c r="Q85" s="252" t="s">
        <v>98</v>
      </c>
      <c r="R85" s="252"/>
      <c r="S85" s="252"/>
      <c r="T85" s="252"/>
      <c r="U85" s="252">
        <v>0</v>
      </c>
      <c r="V85" s="252">
        <v>2</v>
      </c>
      <c r="W85" s="252">
        <v>3</v>
      </c>
      <c r="X85" s="252">
        <v>0</v>
      </c>
      <c r="Y85" s="252">
        <v>2</v>
      </c>
      <c r="Z85" s="252">
        <v>0</v>
      </c>
      <c r="AA85" s="252">
        <v>0</v>
      </c>
      <c r="AB85" s="252">
        <v>4</v>
      </c>
      <c r="AC85" s="252">
        <v>0</v>
      </c>
      <c r="AD85" s="252">
        <v>0</v>
      </c>
      <c r="AE85" s="221" t="s">
        <v>151</v>
      </c>
      <c r="AF85" s="68" t="s">
        <v>107</v>
      </c>
      <c r="AG85" s="77"/>
      <c r="AH85" s="77"/>
      <c r="AI85" s="77"/>
      <c r="AJ85" s="77"/>
      <c r="AK85" s="77"/>
      <c r="AL85" s="77"/>
      <c r="AM85" s="77"/>
      <c r="AN85" s="77"/>
      <c r="AO85" s="78"/>
      <c r="AP85" s="78"/>
      <c r="AQ85" s="78"/>
      <c r="AR85" s="78"/>
      <c r="AS85" s="293"/>
      <c r="AT85" s="81"/>
      <c r="AU85" s="206">
        <v>264.064</v>
      </c>
      <c r="AV85" s="68">
        <v>530</v>
      </c>
      <c r="AW85" s="68">
        <v>530</v>
      </c>
      <c r="AX85" s="68">
        <v>530</v>
      </c>
      <c r="AY85" s="68">
        <v>530</v>
      </c>
      <c r="AZ85" s="264">
        <v>2384.064</v>
      </c>
      <c r="BA85" s="81">
        <v>2020</v>
      </c>
      <c r="BB85" s="155"/>
      <c r="BC85" s="143"/>
      <c r="BD85" s="156"/>
      <c r="BE85" s="103"/>
      <c r="BF85" s="157"/>
      <c r="BG85" s="157"/>
      <c r="BH85" s="157"/>
      <c r="BI85" s="157"/>
      <c r="BJ85" s="157"/>
      <c r="BK85" s="103"/>
      <c r="BL85" s="157"/>
      <c r="BM85" s="157"/>
      <c r="BN85" s="103"/>
      <c r="BO85" s="157"/>
      <c r="BP85" s="157"/>
      <c r="BQ85" s="103"/>
      <c r="BR85" s="157"/>
      <c r="BS85" s="103"/>
      <c r="BT85" s="157"/>
      <c r="BU85" s="103"/>
      <c r="BV85" s="158"/>
      <c r="BW85" s="292"/>
      <c r="BX85" s="149"/>
      <c r="BY85" s="149"/>
      <c r="BZ85" s="159"/>
      <c r="CA85" s="15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</row>
    <row r="86" spans="1:125" s="160" customFormat="1" ht="31.5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>
        <v>0</v>
      </c>
      <c r="V86" s="252">
        <v>2</v>
      </c>
      <c r="W86" s="252">
        <v>3</v>
      </c>
      <c r="X86" s="252">
        <v>0</v>
      </c>
      <c r="Y86" s="252">
        <v>2</v>
      </c>
      <c r="Z86" s="252">
        <v>0</v>
      </c>
      <c r="AA86" s="252">
        <v>0</v>
      </c>
      <c r="AB86" s="252">
        <v>4</v>
      </c>
      <c r="AC86" s="252">
        <v>0</v>
      </c>
      <c r="AD86" s="252">
        <v>1</v>
      </c>
      <c r="AE86" s="166" t="s">
        <v>208</v>
      </c>
      <c r="AF86" s="68" t="s">
        <v>85</v>
      </c>
      <c r="AG86" s="77"/>
      <c r="AH86" s="77"/>
      <c r="AI86" s="77"/>
      <c r="AJ86" s="77"/>
      <c r="AK86" s="77"/>
      <c r="AL86" s="77"/>
      <c r="AM86" s="77"/>
      <c r="AN86" s="77"/>
      <c r="AO86" s="78"/>
      <c r="AP86" s="78"/>
      <c r="AQ86" s="78"/>
      <c r="AR86" s="78"/>
      <c r="AS86" s="293"/>
      <c r="AT86" s="81"/>
      <c r="AU86" s="206">
        <v>17</v>
      </c>
      <c r="AV86" s="68">
        <v>17</v>
      </c>
      <c r="AW86" s="68">
        <v>17</v>
      </c>
      <c r="AX86" s="68">
        <v>17</v>
      </c>
      <c r="AY86" s="68">
        <v>17</v>
      </c>
      <c r="AZ86" s="81">
        <v>85</v>
      </c>
      <c r="BA86" s="81">
        <v>2020</v>
      </c>
      <c r="BB86" s="155"/>
      <c r="BC86" s="143"/>
      <c r="BD86" s="156"/>
      <c r="BE86" s="103"/>
      <c r="BF86" s="157"/>
      <c r="BG86" s="157"/>
      <c r="BH86" s="157"/>
      <c r="BI86" s="157"/>
      <c r="BJ86" s="157"/>
      <c r="BK86" s="103"/>
      <c r="BL86" s="157"/>
      <c r="BM86" s="157"/>
      <c r="BN86" s="103"/>
      <c r="BO86" s="157"/>
      <c r="BP86" s="157"/>
      <c r="BQ86" s="103"/>
      <c r="BR86" s="157"/>
      <c r="BS86" s="103"/>
      <c r="BT86" s="157"/>
      <c r="BU86" s="103"/>
      <c r="BV86" s="158"/>
      <c r="BW86" s="292"/>
      <c r="BX86" s="149"/>
      <c r="BY86" s="149"/>
      <c r="BZ86" s="159"/>
      <c r="CA86" s="15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</row>
    <row r="87" spans="1:125" s="160" customFormat="1" ht="31.5" hidden="1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19" t="s">
        <v>109</v>
      </c>
      <c r="AF87" s="68"/>
      <c r="AG87" s="77"/>
      <c r="AH87" s="77"/>
      <c r="AI87" s="77"/>
      <c r="AJ87" s="77"/>
      <c r="AK87" s="77"/>
      <c r="AL87" s="77"/>
      <c r="AM87" s="77"/>
      <c r="AN87" s="77"/>
      <c r="AO87" s="78"/>
      <c r="AP87" s="78"/>
      <c r="AQ87" s="78"/>
      <c r="AR87" s="78"/>
      <c r="AS87" s="293"/>
      <c r="AT87" s="81"/>
      <c r="AU87" s="206">
        <v>27</v>
      </c>
      <c r="AV87" s="68"/>
      <c r="AW87" s="68"/>
      <c r="AX87" s="68"/>
      <c r="AY87" s="68"/>
      <c r="AZ87" s="81"/>
      <c r="BA87" s="81"/>
      <c r="BB87" s="155"/>
      <c r="BC87" s="143"/>
      <c r="BD87" s="156"/>
      <c r="BE87" s="103"/>
      <c r="BF87" s="157"/>
      <c r="BG87" s="157"/>
      <c r="BH87" s="157"/>
      <c r="BI87" s="157"/>
      <c r="BJ87" s="157"/>
      <c r="BK87" s="103"/>
      <c r="BL87" s="157"/>
      <c r="BM87" s="157"/>
      <c r="BN87" s="103"/>
      <c r="BO87" s="157"/>
      <c r="BP87" s="157"/>
      <c r="BQ87" s="103"/>
      <c r="BR87" s="157"/>
      <c r="BS87" s="103"/>
      <c r="BT87" s="157"/>
      <c r="BU87" s="103"/>
      <c r="BV87" s="158"/>
      <c r="BW87" s="292"/>
      <c r="BX87" s="149"/>
      <c r="BY87" s="149"/>
      <c r="BZ87" s="159"/>
      <c r="CA87" s="15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</row>
    <row r="88" spans="1:125" s="160" customFormat="1" ht="31.5" hidden="1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166" t="s">
        <v>83</v>
      </c>
      <c r="AF88" s="68"/>
      <c r="AG88" s="77"/>
      <c r="AH88" s="77"/>
      <c r="AI88" s="77"/>
      <c r="AJ88" s="77"/>
      <c r="AK88" s="77"/>
      <c r="AL88" s="77"/>
      <c r="AM88" s="77"/>
      <c r="AN88" s="77"/>
      <c r="AO88" s="78"/>
      <c r="AP88" s="78"/>
      <c r="AQ88" s="78"/>
      <c r="AR88" s="78"/>
      <c r="AS88" s="293"/>
      <c r="AT88" s="81"/>
      <c r="AU88" s="206"/>
      <c r="AV88" s="68"/>
      <c r="AW88" s="68"/>
      <c r="AX88" s="68"/>
      <c r="AY88" s="68"/>
      <c r="AZ88" s="81"/>
      <c r="BA88" s="81"/>
      <c r="BB88" s="155"/>
      <c r="BC88" s="143"/>
      <c r="BD88" s="156"/>
      <c r="BE88" s="103"/>
      <c r="BF88" s="157"/>
      <c r="BG88" s="157"/>
      <c r="BH88" s="157"/>
      <c r="BI88" s="157"/>
      <c r="BJ88" s="157"/>
      <c r="BK88" s="103"/>
      <c r="BL88" s="157"/>
      <c r="BM88" s="157"/>
      <c r="BN88" s="103"/>
      <c r="BO88" s="157"/>
      <c r="BP88" s="157"/>
      <c r="BQ88" s="103"/>
      <c r="BR88" s="157"/>
      <c r="BS88" s="103"/>
      <c r="BT88" s="157"/>
      <c r="BU88" s="103"/>
      <c r="BV88" s="158"/>
      <c r="BW88" s="292"/>
      <c r="BX88" s="149"/>
      <c r="BY88" s="149"/>
      <c r="BZ88" s="159"/>
      <c r="CA88" s="15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</row>
    <row r="89" spans="1:125" s="160" customFormat="1" ht="31.5" hidden="1">
      <c r="A89" s="252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21" t="s">
        <v>62</v>
      </c>
      <c r="AF89" s="68"/>
      <c r="AG89" s="77"/>
      <c r="AH89" s="77"/>
      <c r="AI89" s="77"/>
      <c r="AJ89" s="77"/>
      <c r="AK89" s="77"/>
      <c r="AL89" s="77"/>
      <c r="AM89" s="77"/>
      <c r="AN89" s="77"/>
      <c r="AO89" s="78"/>
      <c r="AP89" s="78"/>
      <c r="AQ89" s="78"/>
      <c r="AR89" s="78"/>
      <c r="AS89" s="293"/>
      <c r="AT89" s="81"/>
      <c r="AU89" s="206">
        <v>27</v>
      </c>
      <c r="AV89" s="68"/>
      <c r="AW89" s="68"/>
      <c r="AX89" s="68"/>
      <c r="AY89" s="68"/>
      <c r="AZ89" s="81"/>
      <c r="BA89" s="81"/>
      <c r="BB89" s="155"/>
      <c r="BC89" s="143"/>
      <c r="BD89" s="156"/>
      <c r="BE89" s="103"/>
      <c r="BF89" s="157"/>
      <c r="BG89" s="157"/>
      <c r="BH89" s="157"/>
      <c r="BI89" s="157"/>
      <c r="BJ89" s="157"/>
      <c r="BK89" s="103"/>
      <c r="BL89" s="157"/>
      <c r="BM89" s="157"/>
      <c r="BN89" s="103"/>
      <c r="BO89" s="157"/>
      <c r="BP89" s="157"/>
      <c r="BQ89" s="103"/>
      <c r="BR89" s="157"/>
      <c r="BS89" s="103"/>
      <c r="BT89" s="157"/>
      <c r="BU89" s="103"/>
      <c r="BV89" s="158"/>
      <c r="BW89" s="292"/>
      <c r="BX89" s="149"/>
      <c r="BY89" s="149"/>
      <c r="BZ89" s="159"/>
      <c r="CA89" s="15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</row>
    <row r="90" spans="1:125" s="160" customFormat="1" ht="25.5" hidden="1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167" t="s">
        <v>84</v>
      </c>
      <c r="AF90" s="68"/>
      <c r="AG90" s="77"/>
      <c r="AH90" s="77"/>
      <c r="AI90" s="77"/>
      <c r="AJ90" s="77"/>
      <c r="AK90" s="77"/>
      <c r="AL90" s="77"/>
      <c r="AM90" s="77"/>
      <c r="AN90" s="77"/>
      <c r="AO90" s="78"/>
      <c r="AP90" s="78"/>
      <c r="AQ90" s="78"/>
      <c r="AR90" s="78"/>
      <c r="AS90" s="293"/>
      <c r="AT90" s="81"/>
      <c r="AU90" s="206"/>
      <c r="AV90" s="68"/>
      <c r="AW90" s="68"/>
      <c r="AX90" s="68"/>
      <c r="AY90" s="68"/>
      <c r="AZ90" s="81"/>
      <c r="BA90" s="81"/>
      <c r="BB90" s="155"/>
      <c r="BC90" s="143"/>
      <c r="BD90" s="156"/>
      <c r="BE90" s="103"/>
      <c r="BF90" s="157"/>
      <c r="BG90" s="157"/>
      <c r="BH90" s="157"/>
      <c r="BI90" s="157"/>
      <c r="BJ90" s="157"/>
      <c r="BK90" s="103"/>
      <c r="BL90" s="157"/>
      <c r="BM90" s="157"/>
      <c r="BN90" s="103"/>
      <c r="BO90" s="157"/>
      <c r="BP90" s="157"/>
      <c r="BQ90" s="103"/>
      <c r="BR90" s="157"/>
      <c r="BS90" s="103"/>
      <c r="BT90" s="157"/>
      <c r="BU90" s="103"/>
      <c r="BV90" s="158"/>
      <c r="BW90" s="292"/>
      <c r="BX90" s="149"/>
      <c r="BY90" s="149"/>
      <c r="BZ90" s="159"/>
      <c r="CA90" s="15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</row>
    <row r="91" spans="1:125" s="160" customFormat="1" ht="63">
      <c r="A91" s="252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>
        <v>0</v>
      </c>
      <c r="V91" s="252">
        <v>2</v>
      </c>
      <c r="W91" s="252">
        <v>4</v>
      </c>
      <c r="X91" s="252">
        <v>0</v>
      </c>
      <c r="Y91" s="252">
        <v>0</v>
      </c>
      <c r="Z91" s="252">
        <v>0</v>
      </c>
      <c r="AA91" s="252">
        <v>0</v>
      </c>
      <c r="AB91" s="252">
        <v>0</v>
      </c>
      <c r="AC91" s="252">
        <v>0</v>
      </c>
      <c r="AD91" s="252">
        <v>0</v>
      </c>
      <c r="AE91" s="220" t="s">
        <v>63</v>
      </c>
      <c r="AF91" s="230" t="s">
        <v>107</v>
      </c>
      <c r="AG91" s="77"/>
      <c r="AH91" s="77"/>
      <c r="AI91" s="77"/>
      <c r="AJ91" s="77"/>
      <c r="AK91" s="77"/>
      <c r="AL91" s="77"/>
      <c r="AM91" s="77"/>
      <c r="AN91" s="77"/>
      <c r="AO91" s="78"/>
      <c r="AP91" s="78"/>
      <c r="AQ91" s="78"/>
      <c r="AR91" s="78"/>
      <c r="AS91" s="293"/>
      <c r="AT91" s="81"/>
      <c r="AU91" s="231">
        <v>1</v>
      </c>
      <c r="AV91" s="230">
        <v>30</v>
      </c>
      <c r="AW91" s="230">
        <v>80</v>
      </c>
      <c r="AX91" s="230">
        <v>30</v>
      </c>
      <c r="AY91" s="230">
        <v>30</v>
      </c>
      <c r="AZ91" s="232">
        <v>171</v>
      </c>
      <c r="BA91" s="81">
        <v>2020</v>
      </c>
      <c r="BB91" s="155"/>
      <c r="BC91" s="143"/>
      <c r="BD91" s="156"/>
      <c r="BE91" s="103"/>
      <c r="BF91" s="157"/>
      <c r="BG91" s="157"/>
      <c r="BH91" s="157"/>
      <c r="BI91" s="157"/>
      <c r="BJ91" s="157"/>
      <c r="BK91" s="103"/>
      <c r="BL91" s="157"/>
      <c r="BM91" s="157"/>
      <c r="BN91" s="103"/>
      <c r="BO91" s="157"/>
      <c r="BP91" s="157"/>
      <c r="BQ91" s="103"/>
      <c r="BR91" s="157"/>
      <c r="BS91" s="103"/>
      <c r="BT91" s="157"/>
      <c r="BU91" s="103"/>
      <c r="BV91" s="158"/>
      <c r="BW91" s="292"/>
      <c r="BX91" s="149"/>
      <c r="BY91" s="149"/>
      <c r="BZ91" s="159"/>
      <c r="CA91" s="15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</row>
    <row r="92" spans="1:125" s="160" customFormat="1" ht="57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>
        <v>0</v>
      </c>
      <c r="V92" s="252">
        <v>2</v>
      </c>
      <c r="W92" s="252">
        <v>4</v>
      </c>
      <c r="X92" s="252">
        <v>0</v>
      </c>
      <c r="Y92" s="252">
        <v>1</v>
      </c>
      <c r="Z92" s="252">
        <v>0</v>
      </c>
      <c r="AA92" s="252">
        <v>0</v>
      </c>
      <c r="AB92" s="252">
        <v>0</v>
      </c>
      <c r="AC92" s="252">
        <v>0</v>
      </c>
      <c r="AD92" s="252">
        <v>0</v>
      </c>
      <c r="AE92" s="241" t="s">
        <v>64</v>
      </c>
      <c r="AF92" s="68" t="s">
        <v>107</v>
      </c>
      <c r="AG92" s="77"/>
      <c r="AH92" s="77"/>
      <c r="AI92" s="77"/>
      <c r="AJ92" s="77"/>
      <c r="AK92" s="77"/>
      <c r="AL92" s="77"/>
      <c r="AM92" s="77"/>
      <c r="AN92" s="77"/>
      <c r="AO92" s="78"/>
      <c r="AP92" s="78"/>
      <c r="AQ92" s="78"/>
      <c r="AR92" s="78"/>
      <c r="AS92" s="293"/>
      <c r="AT92" s="81"/>
      <c r="AU92" s="206">
        <v>1</v>
      </c>
      <c r="AV92" s="68">
        <v>30</v>
      </c>
      <c r="AW92" s="68">
        <v>80</v>
      </c>
      <c r="AX92" s="68">
        <v>30</v>
      </c>
      <c r="AY92" s="68">
        <v>30</v>
      </c>
      <c r="AZ92" s="81">
        <v>171</v>
      </c>
      <c r="BA92" s="81">
        <v>2020</v>
      </c>
      <c r="BB92" s="155"/>
      <c r="BC92" s="143"/>
      <c r="BD92" s="156"/>
      <c r="BE92" s="103"/>
      <c r="BF92" s="157"/>
      <c r="BG92" s="157"/>
      <c r="BH92" s="157"/>
      <c r="BI92" s="157"/>
      <c r="BJ92" s="157"/>
      <c r="BK92" s="103"/>
      <c r="BL92" s="157"/>
      <c r="BM92" s="157"/>
      <c r="BN92" s="103"/>
      <c r="BO92" s="157"/>
      <c r="BP92" s="157"/>
      <c r="BQ92" s="103"/>
      <c r="BR92" s="157"/>
      <c r="BS92" s="103"/>
      <c r="BT92" s="157"/>
      <c r="BU92" s="103"/>
      <c r="BV92" s="158"/>
      <c r="BW92" s="292"/>
      <c r="BX92" s="149"/>
      <c r="BY92" s="149"/>
      <c r="BZ92" s="159"/>
      <c r="CA92" s="15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</row>
    <row r="93" spans="1:125" s="160" customFormat="1" ht="31.5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>
        <v>0</v>
      </c>
      <c r="V93" s="252">
        <v>2</v>
      </c>
      <c r="W93" s="252">
        <v>4</v>
      </c>
      <c r="X93" s="252">
        <v>0</v>
      </c>
      <c r="Y93" s="252">
        <v>1</v>
      </c>
      <c r="Z93" s="252">
        <v>0</v>
      </c>
      <c r="AA93" s="252">
        <v>0</v>
      </c>
      <c r="AB93" s="252">
        <v>0</v>
      </c>
      <c r="AC93" s="252">
        <v>0</v>
      </c>
      <c r="AD93" s="252">
        <v>1</v>
      </c>
      <c r="AE93" s="166" t="s">
        <v>209</v>
      </c>
      <c r="AF93" s="68" t="s">
        <v>85</v>
      </c>
      <c r="AG93" s="77"/>
      <c r="AH93" s="77"/>
      <c r="AI93" s="77"/>
      <c r="AJ93" s="77"/>
      <c r="AK93" s="77"/>
      <c r="AL93" s="77"/>
      <c r="AM93" s="77"/>
      <c r="AN93" s="77"/>
      <c r="AO93" s="78"/>
      <c r="AP93" s="78"/>
      <c r="AQ93" s="78"/>
      <c r="AR93" s="78"/>
      <c r="AS93" s="293"/>
      <c r="AT93" s="81"/>
      <c r="AU93" s="206">
        <v>8</v>
      </c>
      <c r="AV93" s="68">
        <v>10</v>
      </c>
      <c r="AW93" s="68">
        <v>10</v>
      </c>
      <c r="AX93" s="68">
        <v>10</v>
      </c>
      <c r="AY93" s="68">
        <v>10</v>
      </c>
      <c r="AZ93" s="81">
        <v>48</v>
      </c>
      <c r="BA93" s="81">
        <v>2020</v>
      </c>
      <c r="BB93" s="155"/>
      <c r="BC93" s="143"/>
      <c r="BD93" s="156"/>
      <c r="BE93" s="103"/>
      <c r="BF93" s="157"/>
      <c r="BG93" s="157"/>
      <c r="BH93" s="157"/>
      <c r="BI93" s="157"/>
      <c r="BJ93" s="157"/>
      <c r="BK93" s="103"/>
      <c r="BL93" s="157"/>
      <c r="BM93" s="157"/>
      <c r="BN93" s="103"/>
      <c r="BO93" s="157"/>
      <c r="BP93" s="157"/>
      <c r="BQ93" s="103"/>
      <c r="BR93" s="157"/>
      <c r="BS93" s="103"/>
      <c r="BT93" s="157"/>
      <c r="BU93" s="103"/>
      <c r="BV93" s="158"/>
      <c r="BW93" s="292"/>
      <c r="BX93" s="149"/>
      <c r="BY93" s="149"/>
      <c r="BZ93" s="159"/>
      <c r="CA93" s="15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</row>
    <row r="94" spans="1:125" s="160" customFormat="1" ht="31.5">
      <c r="A94" s="252">
        <v>7</v>
      </c>
      <c r="B94" s="252">
        <v>0</v>
      </c>
      <c r="C94" s="252">
        <v>5</v>
      </c>
      <c r="D94" s="252">
        <v>1</v>
      </c>
      <c r="E94" s="252">
        <v>1</v>
      </c>
      <c r="F94" s="252">
        <v>0</v>
      </c>
      <c r="G94" s="252">
        <v>1</v>
      </c>
      <c r="H94" s="252">
        <v>0</v>
      </c>
      <c r="I94" s="252">
        <v>2</v>
      </c>
      <c r="J94" s="252">
        <v>4</v>
      </c>
      <c r="K94" s="252">
        <v>0</v>
      </c>
      <c r="L94" s="252">
        <v>1</v>
      </c>
      <c r="M94" s="252">
        <v>4</v>
      </c>
      <c r="N94" s="252">
        <v>0</v>
      </c>
      <c r="O94" s="252">
        <v>0</v>
      </c>
      <c r="P94" s="252">
        <v>1</v>
      </c>
      <c r="Q94" s="252" t="s">
        <v>98</v>
      </c>
      <c r="R94" s="252"/>
      <c r="S94" s="252"/>
      <c r="T94" s="252"/>
      <c r="U94" s="252">
        <v>0</v>
      </c>
      <c r="V94" s="252">
        <v>2</v>
      </c>
      <c r="W94" s="252">
        <v>4</v>
      </c>
      <c r="X94" s="252">
        <v>0</v>
      </c>
      <c r="Y94" s="252">
        <v>1</v>
      </c>
      <c r="Z94" s="252">
        <v>0</v>
      </c>
      <c r="AA94" s="252">
        <v>0</v>
      </c>
      <c r="AB94" s="252">
        <v>1</v>
      </c>
      <c r="AC94" s="252">
        <v>0</v>
      </c>
      <c r="AD94" s="252">
        <v>0</v>
      </c>
      <c r="AE94" s="216" t="s">
        <v>121</v>
      </c>
      <c r="AF94" s="68" t="s">
        <v>107</v>
      </c>
      <c r="AG94" s="77"/>
      <c r="AH94" s="77"/>
      <c r="AI94" s="77"/>
      <c r="AJ94" s="77"/>
      <c r="AK94" s="77"/>
      <c r="AL94" s="77"/>
      <c r="AM94" s="77"/>
      <c r="AN94" s="77"/>
      <c r="AO94" s="78"/>
      <c r="AP94" s="78"/>
      <c r="AQ94" s="78"/>
      <c r="AR94" s="78"/>
      <c r="AS94" s="293"/>
      <c r="AT94" s="81"/>
      <c r="AU94" s="206">
        <v>1</v>
      </c>
      <c r="AV94" s="68">
        <v>30</v>
      </c>
      <c r="AW94" s="68">
        <v>30</v>
      </c>
      <c r="AX94" s="68">
        <v>30</v>
      </c>
      <c r="AY94" s="68">
        <v>30</v>
      </c>
      <c r="AZ94" s="81">
        <v>121</v>
      </c>
      <c r="BA94" s="81">
        <v>2020</v>
      </c>
      <c r="BB94" s="155"/>
      <c r="BC94" s="143"/>
      <c r="BD94" s="156"/>
      <c r="BE94" s="103"/>
      <c r="BF94" s="157"/>
      <c r="BG94" s="157"/>
      <c r="BH94" s="157"/>
      <c r="BI94" s="157"/>
      <c r="BJ94" s="157"/>
      <c r="BK94" s="103"/>
      <c r="BL94" s="157"/>
      <c r="BM94" s="157"/>
      <c r="BN94" s="103"/>
      <c r="BO94" s="157"/>
      <c r="BP94" s="157"/>
      <c r="BQ94" s="103"/>
      <c r="BR94" s="157"/>
      <c r="BS94" s="103"/>
      <c r="BT94" s="157"/>
      <c r="BU94" s="103"/>
      <c r="BV94" s="158"/>
      <c r="BW94" s="292"/>
      <c r="BX94" s="149"/>
      <c r="BY94" s="149"/>
      <c r="BZ94" s="159"/>
      <c r="CA94" s="15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</row>
    <row r="95" spans="1:125" s="160" customFormat="1" ht="31.5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>
        <v>0</v>
      </c>
      <c r="V95" s="252">
        <v>2</v>
      </c>
      <c r="W95" s="252">
        <v>4</v>
      </c>
      <c r="X95" s="252">
        <v>0</v>
      </c>
      <c r="Y95" s="252">
        <v>1</v>
      </c>
      <c r="Z95" s="252">
        <v>0</v>
      </c>
      <c r="AA95" s="252">
        <v>0</v>
      </c>
      <c r="AB95" s="252">
        <v>1</v>
      </c>
      <c r="AC95" s="252">
        <v>0</v>
      </c>
      <c r="AD95" s="252">
        <v>1</v>
      </c>
      <c r="AE95" s="141" t="s">
        <v>210</v>
      </c>
      <c r="AF95" s="68" t="s">
        <v>85</v>
      </c>
      <c r="AG95" s="77"/>
      <c r="AH95" s="77"/>
      <c r="AI95" s="77"/>
      <c r="AJ95" s="77"/>
      <c r="AK95" s="77"/>
      <c r="AL95" s="77"/>
      <c r="AM95" s="77"/>
      <c r="AN95" s="77"/>
      <c r="AO95" s="78"/>
      <c r="AP95" s="78"/>
      <c r="AQ95" s="78"/>
      <c r="AR95" s="78"/>
      <c r="AS95" s="293"/>
      <c r="AT95" s="81"/>
      <c r="AU95" s="206">
        <v>1</v>
      </c>
      <c r="AV95" s="68">
        <v>15</v>
      </c>
      <c r="AW95" s="68">
        <v>15</v>
      </c>
      <c r="AX95" s="68">
        <v>15</v>
      </c>
      <c r="AY95" s="68">
        <v>15</v>
      </c>
      <c r="AZ95" s="81">
        <v>61</v>
      </c>
      <c r="BA95" s="81">
        <v>2020</v>
      </c>
      <c r="BB95" s="155"/>
      <c r="BC95" s="143"/>
      <c r="BD95" s="156"/>
      <c r="BE95" s="103"/>
      <c r="BF95" s="157"/>
      <c r="BG95" s="157"/>
      <c r="BH95" s="157"/>
      <c r="BI95" s="157"/>
      <c r="BJ95" s="157"/>
      <c r="BK95" s="103"/>
      <c r="BL95" s="157"/>
      <c r="BM95" s="157"/>
      <c r="BN95" s="103"/>
      <c r="BO95" s="157"/>
      <c r="BP95" s="157"/>
      <c r="BQ95" s="103"/>
      <c r="BR95" s="157"/>
      <c r="BS95" s="103"/>
      <c r="BT95" s="157"/>
      <c r="BU95" s="103"/>
      <c r="BV95" s="158"/>
      <c r="BW95" s="292"/>
      <c r="BX95" s="149"/>
      <c r="BY95" s="149"/>
      <c r="BZ95" s="159"/>
      <c r="CA95" s="15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</row>
    <row r="96" spans="1:125" s="160" customFormat="1" ht="31.5">
      <c r="A96" s="252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>
        <v>0</v>
      </c>
      <c r="V96" s="252">
        <v>2</v>
      </c>
      <c r="W96" s="252">
        <v>4</v>
      </c>
      <c r="X96" s="252">
        <v>0</v>
      </c>
      <c r="Y96" s="252">
        <v>1</v>
      </c>
      <c r="Z96" s="252">
        <v>0</v>
      </c>
      <c r="AA96" s="252">
        <v>0</v>
      </c>
      <c r="AB96" s="252">
        <v>2</v>
      </c>
      <c r="AC96" s="252">
        <v>0</v>
      </c>
      <c r="AD96" s="252">
        <v>0</v>
      </c>
      <c r="AE96" s="242" t="s">
        <v>122</v>
      </c>
      <c r="AF96" s="68" t="s">
        <v>107</v>
      </c>
      <c r="AG96" s="77"/>
      <c r="AH96" s="77"/>
      <c r="AI96" s="77"/>
      <c r="AJ96" s="77"/>
      <c r="AK96" s="77"/>
      <c r="AL96" s="77"/>
      <c r="AM96" s="77"/>
      <c r="AN96" s="77"/>
      <c r="AO96" s="78"/>
      <c r="AP96" s="78"/>
      <c r="AQ96" s="78"/>
      <c r="AR96" s="78"/>
      <c r="AS96" s="293"/>
      <c r="AT96" s="81"/>
      <c r="AU96" s="206">
        <v>0</v>
      </c>
      <c r="AV96" s="206">
        <v>0</v>
      </c>
      <c r="AW96" s="68">
        <v>50</v>
      </c>
      <c r="AX96" s="206">
        <v>0</v>
      </c>
      <c r="AY96" s="206">
        <v>0</v>
      </c>
      <c r="AZ96" s="68">
        <v>50</v>
      </c>
      <c r="BA96" s="81">
        <v>2018</v>
      </c>
      <c r="BB96" s="155"/>
      <c r="BC96" s="143"/>
      <c r="BD96" s="156"/>
      <c r="BE96" s="103"/>
      <c r="BF96" s="157"/>
      <c r="BG96" s="157"/>
      <c r="BH96" s="157"/>
      <c r="BI96" s="157"/>
      <c r="BJ96" s="157"/>
      <c r="BK96" s="103"/>
      <c r="BL96" s="157"/>
      <c r="BM96" s="157"/>
      <c r="BN96" s="103"/>
      <c r="BO96" s="157"/>
      <c r="BP96" s="157"/>
      <c r="BQ96" s="103"/>
      <c r="BR96" s="157"/>
      <c r="BS96" s="103"/>
      <c r="BT96" s="157"/>
      <c r="BU96" s="103"/>
      <c r="BV96" s="158"/>
      <c r="BW96" s="292"/>
      <c r="BX96" s="149"/>
      <c r="BY96" s="149"/>
      <c r="BZ96" s="159"/>
      <c r="CA96" s="15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</row>
    <row r="97" spans="1:125" s="160" customFormat="1" ht="31.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>
        <v>0</v>
      </c>
      <c r="V97" s="252">
        <v>2</v>
      </c>
      <c r="W97" s="252">
        <v>4</v>
      </c>
      <c r="X97" s="252">
        <v>0</v>
      </c>
      <c r="Y97" s="252">
        <v>1</v>
      </c>
      <c r="Z97" s="252">
        <v>0</v>
      </c>
      <c r="AA97" s="252">
        <v>0</v>
      </c>
      <c r="AB97" s="252">
        <v>2</v>
      </c>
      <c r="AC97" s="252">
        <v>0</v>
      </c>
      <c r="AD97" s="252">
        <v>1</v>
      </c>
      <c r="AE97" s="141" t="s">
        <v>211</v>
      </c>
      <c r="AF97" s="68" t="s">
        <v>85</v>
      </c>
      <c r="AG97" s="77"/>
      <c r="AH97" s="77"/>
      <c r="AI97" s="77"/>
      <c r="AJ97" s="77"/>
      <c r="AK97" s="77"/>
      <c r="AL97" s="77"/>
      <c r="AM97" s="77"/>
      <c r="AN97" s="77"/>
      <c r="AO97" s="78"/>
      <c r="AP97" s="78"/>
      <c r="AQ97" s="78"/>
      <c r="AR97" s="78"/>
      <c r="AS97" s="293"/>
      <c r="AT97" s="81"/>
      <c r="AU97" s="206">
        <v>0</v>
      </c>
      <c r="AV97" s="206">
        <v>0</v>
      </c>
      <c r="AW97" s="68">
        <v>2</v>
      </c>
      <c r="AX97" s="206">
        <v>0</v>
      </c>
      <c r="AY97" s="206">
        <v>0</v>
      </c>
      <c r="AZ97" s="68">
        <v>2</v>
      </c>
      <c r="BA97" s="81">
        <v>2018</v>
      </c>
      <c r="BB97" s="155"/>
      <c r="BC97" s="143"/>
      <c r="BD97" s="156"/>
      <c r="BE97" s="103"/>
      <c r="BF97" s="157"/>
      <c r="BG97" s="157"/>
      <c r="BH97" s="157"/>
      <c r="BI97" s="157"/>
      <c r="BJ97" s="157"/>
      <c r="BK97" s="103"/>
      <c r="BL97" s="157"/>
      <c r="BM97" s="157"/>
      <c r="BN97" s="103"/>
      <c r="BO97" s="157"/>
      <c r="BP97" s="157"/>
      <c r="BQ97" s="103"/>
      <c r="BR97" s="157"/>
      <c r="BS97" s="103"/>
      <c r="BT97" s="157"/>
      <c r="BU97" s="103"/>
      <c r="BV97" s="158"/>
      <c r="BW97" s="292"/>
      <c r="BX97" s="149"/>
      <c r="BY97" s="149"/>
      <c r="BZ97" s="159"/>
      <c r="CA97" s="15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</row>
    <row r="98" spans="1:125" s="160" customFormat="1" ht="31.5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>
        <v>0</v>
      </c>
      <c r="V98" s="252">
        <v>2</v>
      </c>
      <c r="W98" s="252">
        <v>4</v>
      </c>
      <c r="X98" s="252">
        <v>0</v>
      </c>
      <c r="Y98" s="252">
        <v>1</v>
      </c>
      <c r="Z98" s="252">
        <v>0</v>
      </c>
      <c r="AA98" s="252">
        <v>0</v>
      </c>
      <c r="AB98" s="252">
        <v>3</v>
      </c>
      <c r="AC98" s="252">
        <v>0</v>
      </c>
      <c r="AD98" s="252">
        <v>0</v>
      </c>
      <c r="AE98" s="219" t="s">
        <v>123</v>
      </c>
      <c r="AF98" s="269" t="s">
        <v>91</v>
      </c>
      <c r="AG98" s="77"/>
      <c r="AH98" s="77"/>
      <c r="AI98" s="77"/>
      <c r="AJ98" s="77"/>
      <c r="AK98" s="77"/>
      <c r="AL98" s="77"/>
      <c r="AM98" s="77"/>
      <c r="AN98" s="77"/>
      <c r="AO98" s="78"/>
      <c r="AP98" s="78"/>
      <c r="AQ98" s="78"/>
      <c r="AR98" s="78"/>
      <c r="AS98" s="293"/>
      <c r="AT98" s="81"/>
      <c r="AU98" s="206" t="s">
        <v>92</v>
      </c>
      <c r="AV98" s="206" t="s">
        <v>92</v>
      </c>
      <c r="AW98" s="206" t="s">
        <v>92</v>
      </c>
      <c r="AX98" s="206" t="s">
        <v>92</v>
      </c>
      <c r="AY98" s="206" t="s">
        <v>92</v>
      </c>
      <c r="AZ98" s="81" t="s">
        <v>47</v>
      </c>
      <c r="BA98" s="81">
        <v>2020</v>
      </c>
      <c r="BB98" s="155"/>
      <c r="BC98" s="143"/>
      <c r="BD98" s="156"/>
      <c r="BE98" s="103"/>
      <c r="BF98" s="157"/>
      <c r="BG98" s="157"/>
      <c r="BH98" s="157"/>
      <c r="BI98" s="157"/>
      <c r="BJ98" s="157"/>
      <c r="BK98" s="103"/>
      <c r="BL98" s="157"/>
      <c r="BM98" s="157"/>
      <c r="BN98" s="103"/>
      <c r="BO98" s="157"/>
      <c r="BP98" s="157"/>
      <c r="BQ98" s="103"/>
      <c r="BR98" s="157"/>
      <c r="BS98" s="103"/>
      <c r="BT98" s="157"/>
      <c r="BU98" s="103"/>
      <c r="BV98" s="158"/>
      <c r="BW98" s="292"/>
      <c r="BX98" s="149"/>
      <c r="BY98" s="149"/>
      <c r="BZ98" s="159"/>
      <c r="CA98" s="15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</row>
    <row r="99" spans="1:125" s="160" customFormat="1" ht="31.5">
      <c r="A99" s="252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>
        <v>0</v>
      </c>
      <c r="V99" s="252">
        <v>2</v>
      </c>
      <c r="W99" s="252">
        <v>4</v>
      </c>
      <c r="X99" s="252">
        <v>0</v>
      </c>
      <c r="Y99" s="252">
        <v>1</v>
      </c>
      <c r="Z99" s="252">
        <v>0</v>
      </c>
      <c r="AA99" s="252">
        <v>0</v>
      </c>
      <c r="AB99" s="252">
        <v>3</v>
      </c>
      <c r="AC99" s="252">
        <v>0</v>
      </c>
      <c r="AD99" s="252">
        <v>1</v>
      </c>
      <c r="AE99" s="98" t="s">
        <v>212</v>
      </c>
      <c r="AF99" s="268" t="s">
        <v>86</v>
      </c>
      <c r="AG99" s="77"/>
      <c r="AH99" s="77"/>
      <c r="AI99" s="77"/>
      <c r="AJ99" s="77"/>
      <c r="AK99" s="77"/>
      <c r="AL99" s="77"/>
      <c r="AM99" s="77"/>
      <c r="AN99" s="77"/>
      <c r="AO99" s="78"/>
      <c r="AP99" s="78"/>
      <c r="AQ99" s="78"/>
      <c r="AR99" s="78"/>
      <c r="AS99" s="293"/>
      <c r="AT99" s="81"/>
      <c r="AU99" s="68">
        <v>1</v>
      </c>
      <c r="AV99" s="68">
        <v>1</v>
      </c>
      <c r="AW99" s="68">
        <v>1</v>
      </c>
      <c r="AX99" s="68">
        <v>1</v>
      </c>
      <c r="AY99" s="68">
        <v>1</v>
      </c>
      <c r="AZ99" s="81">
        <v>5</v>
      </c>
      <c r="BA99" s="81">
        <v>2020</v>
      </c>
      <c r="BB99" s="155"/>
      <c r="BC99" s="143"/>
      <c r="BD99" s="156"/>
      <c r="BE99" s="103"/>
      <c r="BF99" s="157"/>
      <c r="BG99" s="157"/>
      <c r="BH99" s="157"/>
      <c r="BI99" s="157"/>
      <c r="BJ99" s="157"/>
      <c r="BK99" s="103"/>
      <c r="BL99" s="157"/>
      <c r="BM99" s="157"/>
      <c r="BN99" s="103"/>
      <c r="BO99" s="157"/>
      <c r="BP99" s="157"/>
      <c r="BQ99" s="103"/>
      <c r="BR99" s="157"/>
      <c r="BS99" s="103"/>
      <c r="BT99" s="157"/>
      <c r="BU99" s="103"/>
      <c r="BV99" s="158"/>
      <c r="BW99" s="292"/>
      <c r="BX99" s="149"/>
      <c r="BY99" s="149"/>
      <c r="BZ99" s="159"/>
      <c r="CA99" s="15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</row>
    <row r="100" spans="1:125" s="160" customFormat="1" ht="31.5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>
        <v>0</v>
      </c>
      <c r="V100" s="252">
        <v>2</v>
      </c>
      <c r="W100" s="252">
        <v>4</v>
      </c>
      <c r="X100" s="252">
        <v>0</v>
      </c>
      <c r="Y100" s="252">
        <v>2</v>
      </c>
      <c r="Z100" s="252">
        <v>0</v>
      </c>
      <c r="AA100" s="252">
        <v>0</v>
      </c>
      <c r="AB100" s="252">
        <v>0</v>
      </c>
      <c r="AC100" s="252">
        <v>0</v>
      </c>
      <c r="AD100" s="252">
        <v>0</v>
      </c>
      <c r="AE100" s="221" t="s">
        <v>65</v>
      </c>
      <c r="AF100" s="269" t="s">
        <v>91</v>
      </c>
      <c r="AG100" s="77"/>
      <c r="AH100" s="77"/>
      <c r="AI100" s="77"/>
      <c r="AJ100" s="77"/>
      <c r="AK100" s="77"/>
      <c r="AL100" s="77"/>
      <c r="AM100" s="77"/>
      <c r="AN100" s="77"/>
      <c r="AO100" s="78"/>
      <c r="AP100" s="78"/>
      <c r="AQ100" s="78"/>
      <c r="AR100" s="78"/>
      <c r="AS100" s="293"/>
      <c r="AT100" s="81"/>
      <c r="AU100" s="206" t="s">
        <v>92</v>
      </c>
      <c r="AV100" s="206" t="s">
        <v>92</v>
      </c>
      <c r="AW100" s="206" t="s">
        <v>92</v>
      </c>
      <c r="AX100" s="206" t="s">
        <v>92</v>
      </c>
      <c r="AY100" s="206" t="s">
        <v>92</v>
      </c>
      <c r="AZ100" s="81" t="s">
        <v>47</v>
      </c>
      <c r="BA100" s="81">
        <v>2020</v>
      </c>
      <c r="BB100" s="155"/>
      <c r="BC100" s="143"/>
      <c r="BD100" s="156"/>
      <c r="BE100" s="103"/>
      <c r="BF100" s="157"/>
      <c r="BG100" s="157"/>
      <c r="BH100" s="157"/>
      <c r="BI100" s="157"/>
      <c r="BJ100" s="157"/>
      <c r="BK100" s="103"/>
      <c r="BL100" s="157"/>
      <c r="BM100" s="157"/>
      <c r="BN100" s="103"/>
      <c r="BO100" s="157"/>
      <c r="BP100" s="157"/>
      <c r="BQ100" s="103"/>
      <c r="BR100" s="157"/>
      <c r="BS100" s="103"/>
      <c r="BT100" s="157"/>
      <c r="BU100" s="103"/>
      <c r="BV100" s="158"/>
      <c r="BW100" s="292"/>
      <c r="BX100" s="149"/>
      <c r="BY100" s="149"/>
      <c r="BZ100" s="159"/>
      <c r="CA100" s="15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</row>
    <row r="101" spans="1:125" s="160" customFormat="1" ht="31.5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>
        <v>0</v>
      </c>
      <c r="V101" s="252">
        <v>2</v>
      </c>
      <c r="W101" s="252">
        <v>4</v>
      </c>
      <c r="X101" s="252">
        <v>0</v>
      </c>
      <c r="Y101" s="252">
        <v>2</v>
      </c>
      <c r="Z101" s="252">
        <v>0</v>
      </c>
      <c r="AA101" s="252">
        <v>0</v>
      </c>
      <c r="AB101" s="252">
        <v>0</v>
      </c>
      <c r="AC101" s="252">
        <v>0</v>
      </c>
      <c r="AD101" s="252">
        <v>1</v>
      </c>
      <c r="AE101" s="168" t="s">
        <v>213</v>
      </c>
      <c r="AF101" s="68" t="s">
        <v>86</v>
      </c>
      <c r="AG101" s="77"/>
      <c r="AH101" s="77"/>
      <c r="AI101" s="77"/>
      <c r="AJ101" s="77"/>
      <c r="AK101" s="77"/>
      <c r="AL101" s="77"/>
      <c r="AM101" s="77"/>
      <c r="AN101" s="77"/>
      <c r="AO101" s="78"/>
      <c r="AP101" s="78"/>
      <c r="AQ101" s="78"/>
      <c r="AR101" s="78"/>
      <c r="AS101" s="293"/>
      <c r="AT101" s="81"/>
      <c r="AU101" s="206">
        <v>50</v>
      </c>
      <c r="AV101" s="206">
        <v>50</v>
      </c>
      <c r="AW101" s="206">
        <v>50</v>
      </c>
      <c r="AX101" s="206">
        <v>50</v>
      </c>
      <c r="AY101" s="206">
        <v>50</v>
      </c>
      <c r="AZ101" s="81">
        <v>250</v>
      </c>
      <c r="BA101" s="81">
        <v>2020</v>
      </c>
      <c r="BB101" s="155"/>
      <c r="BC101" s="143"/>
      <c r="BD101" s="156"/>
      <c r="BE101" s="103"/>
      <c r="BF101" s="157"/>
      <c r="BG101" s="157"/>
      <c r="BH101" s="157"/>
      <c r="BI101" s="157"/>
      <c r="BJ101" s="157"/>
      <c r="BK101" s="103"/>
      <c r="BL101" s="157"/>
      <c r="BM101" s="157"/>
      <c r="BN101" s="103"/>
      <c r="BO101" s="157"/>
      <c r="BP101" s="157"/>
      <c r="BQ101" s="103"/>
      <c r="BR101" s="157"/>
      <c r="BS101" s="103"/>
      <c r="BT101" s="157"/>
      <c r="BU101" s="103"/>
      <c r="BV101" s="158"/>
      <c r="BW101" s="292"/>
      <c r="BX101" s="149"/>
      <c r="BY101" s="149"/>
      <c r="BZ101" s="159"/>
      <c r="CA101" s="15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</row>
    <row r="102" spans="1:125" s="160" customFormat="1" ht="31.5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>
        <v>0</v>
      </c>
      <c r="V102" s="252">
        <v>2</v>
      </c>
      <c r="W102" s="252">
        <v>4</v>
      </c>
      <c r="X102" s="252">
        <v>0</v>
      </c>
      <c r="Y102" s="252">
        <v>2</v>
      </c>
      <c r="Z102" s="252">
        <v>0</v>
      </c>
      <c r="AA102" s="252">
        <v>0</v>
      </c>
      <c r="AB102" s="252">
        <v>1</v>
      </c>
      <c r="AC102" s="252">
        <v>0</v>
      </c>
      <c r="AD102" s="252">
        <v>0</v>
      </c>
      <c r="AE102" s="223" t="s">
        <v>152</v>
      </c>
      <c r="AF102" s="68" t="s">
        <v>91</v>
      </c>
      <c r="AG102" s="77"/>
      <c r="AH102" s="77"/>
      <c r="AI102" s="77"/>
      <c r="AJ102" s="77"/>
      <c r="AK102" s="77"/>
      <c r="AL102" s="77"/>
      <c r="AM102" s="77"/>
      <c r="AN102" s="77"/>
      <c r="AO102" s="78"/>
      <c r="AP102" s="78"/>
      <c r="AQ102" s="78"/>
      <c r="AR102" s="78"/>
      <c r="AS102" s="293"/>
      <c r="AT102" s="81"/>
      <c r="AU102" s="206" t="s">
        <v>92</v>
      </c>
      <c r="AV102" s="206" t="s">
        <v>92</v>
      </c>
      <c r="AW102" s="206" t="s">
        <v>92</v>
      </c>
      <c r="AX102" s="206" t="s">
        <v>92</v>
      </c>
      <c r="AY102" s="206" t="s">
        <v>92</v>
      </c>
      <c r="AZ102" s="81" t="s">
        <v>47</v>
      </c>
      <c r="BA102" s="81">
        <v>2020</v>
      </c>
      <c r="BB102" s="155"/>
      <c r="BC102" s="143"/>
      <c r="BD102" s="156"/>
      <c r="BE102" s="103"/>
      <c r="BF102" s="157"/>
      <c r="BG102" s="157"/>
      <c r="BH102" s="157"/>
      <c r="BI102" s="157"/>
      <c r="BJ102" s="157"/>
      <c r="BK102" s="103"/>
      <c r="BL102" s="157"/>
      <c r="BM102" s="157"/>
      <c r="BN102" s="103"/>
      <c r="BO102" s="157"/>
      <c r="BP102" s="157"/>
      <c r="BQ102" s="103"/>
      <c r="BR102" s="157"/>
      <c r="BS102" s="103"/>
      <c r="BT102" s="157"/>
      <c r="BU102" s="103"/>
      <c r="BV102" s="158"/>
      <c r="BW102" s="292"/>
      <c r="BX102" s="149"/>
      <c r="BY102" s="149"/>
      <c r="BZ102" s="159"/>
      <c r="CA102" s="15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</row>
    <row r="103" spans="1:125" s="160" customFormat="1" ht="15.75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>
        <v>0</v>
      </c>
      <c r="V103" s="252">
        <v>2</v>
      </c>
      <c r="W103" s="252">
        <v>4</v>
      </c>
      <c r="X103" s="252">
        <v>0</v>
      </c>
      <c r="Y103" s="252">
        <v>2</v>
      </c>
      <c r="Z103" s="252">
        <v>0</v>
      </c>
      <c r="AA103" s="252">
        <v>0</v>
      </c>
      <c r="AB103" s="252">
        <v>1</v>
      </c>
      <c r="AC103" s="252">
        <v>0</v>
      </c>
      <c r="AD103" s="252">
        <v>1</v>
      </c>
      <c r="AE103" s="141" t="s">
        <v>214</v>
      </c>
      <c r="AF103" s="68" t="s">
        <v>90</v>
      </c>
      <c r="AG103" s="77"/>
      <c r="AH103" s="77"/>
      <c r="AI103" s="77"/>
      <c r="AJ103" s="77"/>
      <c r="AK103" s="77"/>
      <c r="AL103" s="77"/>
      <c r="AM103" s="77"/>
      <c r="AN103" s="77"/>
      <c r="AO103" s="78"/>
      <c r="AP103" s="78"/>
      <c r="AQ103" s="78"/>
      <c r="AR103" s="78"/>
      <c r="AS103" s="293"/>
      <c r="AT103" s="81"/>
      <c r="AU103" s="206">
        <v>10</v>
      </c>
      <c r="AV103" s="206">
        <v>10</v>
      </c>
      <c r="AW103" s="206">
        <v>10</v>
      </c>
      <c r="AX103" s="206">
        <v>10</v>
      </c>
      <c r="AY103" s="206">
        <v>10</v>
      </c>
      <c r="AZ103" s="81">
        <v>50</v>
      </c>
      <c r="BA103" s="81">
        <v>2020</v>
      </c>
      <c r="BB103" s="155"/>
      <c r="BC103" s="143"/>
      <c r="BD103" s="156"/>
      <c r="BE103" s="103"/>
      <c r="BF103" s="157"/>
      <c r="BG103" s="157"/>
      <c r="BH103" s="157"/>
      <c r="BI103" s="157"/>
      <c r="BJ103" s="157"/>
      <c r="BK103" s="103"/>
      <c r="BL103" s="157"/>
      <c r="BM103" s="157"/>
      <c r="BN103" s="103"/>
      <c r="BO103" s="157"/>
      <c r="BP103" s="157"/>
      <c r="BQ103" s="103"/>
      <c r="BR103" s="157"/>
      <c r="BS103" s="103"/>
      <c r="BT103" s="157"/>
      <c r="BU103" s="103"/>
      <c r="BV103" s="158"/>
      <c r="BW103" s="292"/>
      <c r="BX103" s="149"/>
      <c r="BY103" s="149"/>
      <c r="BZ103" s="159"/>
      <c r="CA103" s="15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</row>
    <row r="104" spans="1:125" s="160" customFormat="1" ht="47.25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>
        <v>0</v>
      </c>
      <c r="V104" s="252">
        <v>2</v>
      </c>
      <c r="W104" s="252">
        <v>4</v>
      </c>
      <c r="X104" s="252">
        <v>0</v>
      </c>
      <c r="Y104" s="252">
        <v>2</v>
      </c>
      <c r="Z104" s="252">
        <v>0</v>
      </c>
      <c r="AA104" s="252">
        <v>0</v>
      </c>
      <c r="AB104" s="252">
        <v>2</v>
      </c>
      <c r="AC104" s="252">
        <v>0</v>
      </c>
      <c r="AD104" s="252">
        <v>0</v>
      </c>
      <c r="AE104" s="243" t="s">
        <v>153</v>
      </c>
      <c r="AF104" s="68" t="s">
        <v>91</v>
      </c>
      <c r="AG104" s="77"/>
      <c r="AH104" s="77"/>
      <c r="AI104" s="77"/>
      <c r="AJ104" s="77"/>
      <c r="AK104" s="77"/>
      <c r="AL104" s="77"/>
      <c r="AM104" s="77"/>
      <c r="AN104" s="77"/>
      <c r="AO104" s="78"/>
      <c r="AP104" s="78"/>
      <c r="AQ104" s="78"/>
      <c r="AR104" s="78"/>
      <c r="AS104" s="293"/>
      <c r="AT104" s="81"/>
      <c r="AU104" s="206" t="s">
        <v>92</v>
      </c>
      <c r="AV104" s="206" t="s">
        <v>92</v>
      </c>
      <c r="AW104" s="206" t="s">
        <v>92</v>
      </c>
      <c r="AX104" s="206" t="s">
        <v>92</v>
      </c>
      <c r="AY104" s="206" t="s">
        <v>92</v>
      </c>
      <c r="AZ104" s="81" t="s">
        <v>47</v>
      </c>
      <c r="BA104" s="81">
        <v>2020</v>
      </c>
      <c r="BB104" s="155"/>
      <c r="BC104" s="143"/>
      <c r="BD104" s="156"/>
      <c r="BE104" s="103"/>
      <c r="BF104" s="157"/>
      <c r="BG104" s="157"/>
      <c r="BH104" s="157"/>
      <c r="BI104" s="157"/>
      <c r="BJ104" s="157"/>
      <c r="BK104" s="103"/>
      <c r="BL104" s="157"/>
      <c r="BM104" s="157"/>
      <c r="BN104" s="103"/>
      <c r="BO104" s="157"/>
      <c r="BP104" s="157"/>
      <c r="BQ104" s="103"/>
      <c r="BR104" s="157"/>
      <c r="BS104" s="103"/>
      <c r="BT104" s="157"/>
      <c r="BU104" s="103"/>
      <c r="BV104" s="158"/>
      <c r="BW104" s="292"/>
      <c r="BX104" s="149"/>
      <c r="BY104" s="149"/>
      <c r="BZ104" s="159"/>
      <c r="CA104" s="15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</row>
    <row r="105" spans="1:125" s="160" customFormat="1" ht="31.5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>
        <v>0</v>
      </c>
      <c r="V105" s="252">
        <v>2</v>
      </c>
      <c r="W105" s="252">
        <v>4</v>
      </c>
      <c r="X105" s="252">
        <v>0</v>
      </c>
      <c r="Y105" s="252">
        <v>2</v>
      </c>
      <c r="Z105" s="252">
        <v>0</v>
      </c>
      <c r="AA105" s="252">
        <v>0</v>
      </c>
      <c r="AB105" s="252">
        <v>2</v>
      </c>
      <c r="AC105" s="252">
        <v>0</v>
      </c>
      <c r="AD105" s="252">
        <v>1</v>
      </c>
      <c r="AE105" s="141" t="s">
        <v>215</v>
      </c>
      <c r="AF105" s="68" t="s">
        <v>86</v>
      </c>
      <c r="AG105" s="77"/>
      <c r="AH105" s="77"/>
      <c r="AI105" s="77"/>
      <c r="AJ105" s="77"/>
      <c r="AK105" s="77"/>
      <c r="AL105" s="77"/>
      <c r="AM105" s="77"/>
      <c r="AN105" s="77"/>
      <c r="AO105" s="78"/>
      <c r="AP105" s="78"/>
      <c r="AQ105" s="78"/>
      <c r="AR105" s="78"/>
      <c r="AS105" s="293"/>
      <c r="AT105" s="81"/>
      <c r="AU105" s="206">
        <v>50</v>
      </c>
      <c r="AV105" s="206">
        <v>50</v>
      </c>
      <c r="AW105" s="206">
        <v>50</v>
      </c>
      <c r="AX105" s="206">
        <v>50</v>
      </c>
      <c r="AY105" s="206">
        <v>50</v>
      </c>
      <c r="AZ105" s="81">
        <v>250</v>
      </c>
      <c r="BA105" s="81">
        <v>2020</v>
      </c>
      <c r="BB105" s="155"/>
      <c r="BC105" s="143"/>
      <c r="BD105" s="156"/>
      <c r="BE105" s="103"/>
      <c r="BF105" s="157"/>
      <c r="BG105" s="157"/>
      <c r="BH105" s="157"/>
      <c r="BI105" s="157"/>
      <c r="BJ105" s="157"/>
      <c r="BK105" s="103"/>
      <c r="BL105" s="157"/>
      <c r="BM105" s="157"/>
      <c r="BN105" s="103"/>
      <c r="BO105" s="157"/>
      <c r="BP105" s="157"/>
      <c r="BQ105" s="103"/>
      <c r="BR105" s="157"/>
      <c r="BS105" s="103"/>
      <c r="BT105" s="157"/>
      <c r="BU105" s="103"/>
      <c r="BV105" s="158"/>
      <c r="BW105" s="292"/>
      <c r="BX105" s="149"/>
      <c r="BY105" s="149"/>
      <c r="BZ105" s="159"/>
      <c r="CA105" s="15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</row>
    <row r="106" spans="1:125" s="160" customFormat="1" ht="31.5">
      <c r="A106" s="252"/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>
        <v>0</v>
      </c>
      <c r="V106" s="252">
        <v>2</v>
      </c>
      <c r="W106" s="252">
        <v>5</v>
      </c>
      <c r="X106" s="252">
        <v>0</v>
      </c>
      <c r="Y106" s="252">
        <v>0</v>
      </c>
      <c r="Z106" s="252">
        <v>0</v>
      </c>
      <c r="AA106" s="252">
        <v>0</v>
      </c>
      <c r="AB106" s="252">
        <v>0</v>
      </c>
      <c r="AC106" s="252">
        <v>0</v>
      </c>
      <c r="AD106" s="252">
        <v>0</v>
      </c>
      <c r="AE106" s="218" t="s">
        <v>66</v>
      </c>
      <c r="AF106" s="230" t="s">
        <v>107</v>
      </c>
      <c r="AG106" s="77"/>
      <c r="AH106" s="77"/>
      <c r="AI106" s="77"/>
      <c r="AJ106" s="77"/>
      <c r="AK106" s="77"/>
      <c r="AL106" s="77"/>
      <c r="AM106" s="77"/>
      <c r="AN106" s="77"/>
      <c r="AO106" s="78"/>
      <c r="AP106" s="78"/>
      <c r="AQ106" s="78"/>
      <c r="AR106" s="78"/>
      <c r="AS106" s="293"/>
      <c r="AT106" s="81"/>
      <c r="AU106" s="231">
        <v>94.8</v>
      </c>
      <c r="AV106" s="230">
        <v>191</v>
      </c>
      <c r="AW106" s="230">
        <v>191</v>
      </c>
      <c r="AX106" s="230">
        <v>191</v>
      </c>
      <c r="AY106" s="230">
        <v>191</v>
      </c>
      <c r="AZ106" s="265">
        <v>858.8</v>
      </c>
      <c r="BA106" s="81">
        <v>2020</v>
      </c>
      <c r="BB106" s="155"/>
      <c r="BC106" s="143"/>
      <c r="BD106" s="156"/>
      <c r="BE106" s="103"/>
      <c r="BF106" s="157"/>
      <c r="BG106" s="157"/>
      <c r="BH106" s="157"/>
      <c r="BI106" s="157"/>
      <c r="BJ106" s="157"/>
      <c r="BK106" s="103"/>
      <c r="BL106" s="157"/>
      <c r="BM106" s="157"/>
      <c r="BN106" s="103"/>
      <c r="BO106" s="157"/>
      <c r="BP106" s="157"/>
      <c r="BQ106" s="103"/>
      <c r="BR106" s="157"/>
      <c r="BS106" s="103"/>
      <c r="BT106" s="157"/>
      <c r="BU106" s="103"/>
      <c r="BV106" s="158"/>
      <c r="BW106" s="292"/>
      <c r="BX106" s="149"/>
      <c r="BY106" s="149"/>
      <c r="BZ106" s="159"/>
      <c r="CA106" s="15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</row>
    <row r="107" spans="1:125" s="160" customFormat="1" ht="37.5" customHeight="1">
      <c r="A107" s="252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>
        <v>0</v>
      </c>
      <c r="V107" s="252">
        <v>2</v>
      </c>
      <c r="W107" s="252">
        <v>5</v>
      </c>
      <c r="X107" s="252">
        <v>0</v>
      </c>
      <c r="Y107" s="252">
        <v>1</v>
      </c>
      <c r="Z107" s="252">
        <v>0</v>
      </c>
      <c r="AA107" s="252">
        <v>0</v>
      </c>
      <c r="AB107" s="252">
        <v>0</v>
      </c>
      <c r="AC107" s="252">
        <v>0</v>
      </c>
      <c r="AD107" s="252">
        <v>0</v>
      </c>
      <c r="AE107" s="221" t="s">
        <v>112</v>
      </c>
      <c r="AF107" s="68" t="s">
        <v>107</v>
      </c>
      <c r="AG107" s="77"/>
      <c r="AH107" s="77"/>
      <c r="AI107" s="77"/>
      <c r="AJ107" s="77"/>
      <c r="AK107" s="77"/>
      <c r="AL107" s="77"/>
      <c r="AM107" s="77"/>
      <c r="AN107" s="77"/>
      <c r="AO107" s="78"/>
      <c r="AP107" s="78"/>
      <c r="AQ107" s="78"/>
      <c r="AR107" s="78"/>
      <c r="AS107" s="293"/>
      <c r="AT107" s="81"/>
      <c r="AU107" s="206">
        <v>94.8</v>
      </c>
      <c r="AV107" s="68">
        <v>191</v>
      </c>
      <c r="AW107" s="68">
        <v>191</v>
      </c>
      <c r="AX107" s="68">
        <v>191</v>
      </c>
      <c r="AY107" s="68">
        <v>191</v>
      </c>
      <c r="AZ107" s="264">
        <v>858.8</v>
      </c>
      <c r="BA107" s="81">
        <v>2020</v>
      </c>
      <c r="BB107" s="155"/>
      <c r="BC107" s="143"/>
      <c r="BD107" s="156"/>
      <c r="BE107" s="103"/>
      <c r="BF107" s="157"/>
      <c r="BG107" s="157"/>
      <c r="BH107" s="157"/>
      <c r="BI107" s="157"/>
      <c r="BJ107" s="157"/>
      <c r="BK107" s="103"/>
      <c r="BL107" s="157"/>
      <c r="BM107" s="157"/>
      <c r="BN107" s="103"/>
      <c r="BO107" s="157"/>
      <c r="BP107" s="157"/>
      <c r="BQ107" s="103"/>
      <c r="BR107" s="157"/>
      <c r="BS107" s="103"/>
      <c r="BT107" s="157"/>
      <c r="BU107" s="103"/>
      <c r="BV107" s="158"/>
      <c r="BW107" s="292"/>
      <c r="BX107" s="149"/>
      <c r="BY107" s="149"/>
      <c r="BZ107" s="159"/>
      <c r="CA107" s="15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</row>
    <row r="108" spans="1:125" s="160" customFormat="1" ht="31.5">
      <c r="A108" s="252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>
        <v>0</v>
      </c>
      <c r="V108" s="252">
        <v>2</v>
      </c>
      <c r="W108" s="252">
        <v>5</v>
      </c>
      <c r="X108" s="252">
        <v>0</v>
      </c>
      <c r="Y108" s="252">
        <v>1</v>
      </c>
      <c r="Z108" s="252">
        <v>0</v>
      </c>
      <c r="AA108" s="252">
        <v>0</v>
      </c>
      <c r="AB108" s="252">
        <v>0</v>
      </c>
      <c r="AC108" s="252">
        <v>0</v>
      </c>
      <c r="AD108" s="252">
        <v>1</v>
      </c>
      <c r="AE108" s="98" t="s">
        <v>216</v>
      </c>
      <c r="AF108" s="255" t="s">
        <v>86</v>
      </c>
      <c r="AG108" s="77"/>
      <c r="AH108" s="77"/>
      <c r="AI108" s="77"/>
      <c r="AJ108" s="77"/>
      <c r="AK108" s="77"/>
      <c r="AL108" s="77"/>
      <c r="AM108" s="77"/>
      <c r="AN108" s="77"/>
      <c r="AO108" s="78"/>
      <c r="AP108" s="78"/>
      <c r="AQ108" s="78"/>
      <c r="AR108" s="78"/>
      <c r="AS108" s="293"/>
      <c r="AT108" s="81"/>
      <c r="AU108" s="254">
        <v>0</v>
      </c>
      <c r="AV108" s="255">
        <v>3</v>
      </c>
      <c r="AW108" s="255">
        <v>3</v>
      </c>
      <c r="AX108" s="68">
        <v>2</v>
      </c>
      <c r="AY108" s="68">
        <v>2</v>
      </c>
      <c r="AZ108" s="81">
        <v>10</v>
      </c>
      <c r="BA108" s="81">
        <v>2020</v>
      </c>
      <c r="BB108" s="155"/>
      <c r="BC108" s="143"/>
      <c r="BD108" s="156"/>
      <c r="BE108" s="103"/>
      <c r="BF108" s="157"/>
      <c r="BG108" s="157"/>
      <c r="BH108" s="157"/>
      <c r="BI108" s="157"/>
      <c r="BJ108" s="157"/>
      <c r="BK108" s="103"/>
      <c r="BL108" s="157"/>
      <c r="BM108" s="157"/>
      <c r="BN108" s="103"/>
      <c r="BO108" s="157"/>
      <c r="BP108" s="157"/>
      <c r="BQ108" s="103"/>
      <c r="BR108" s="157"/>
      <c r="BS108" s="103"/>
      <c r="BT108" s="157"/>
      <c r="BU108" s="103"/>
      <c r="BV108" s="158"/>
      <c r="BW108" s="292"/>
      <c r="BX108" s="149"/>
      <c r="BY108" s="149"/>
      <c r="BZ108" s="159"/>
      <c r="CA108" s="15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</row>
    <row r="109" spans="1:125" s="160" customFormat="1" ht="47.25">
      <c r="A109" s="252">
        <v>7</v>
      </c>
      <c r="B109" s="252">
        <v>0</v>
      </c>
      <c r="C109" s="252">
        <v>5</v>
      </c>
      <c r="D109" s="252">
        <v>1</v>
      </c>
      <c r="E109" s="252">
        <v>0</v>
      </c>
      <c r="F109" s="252">
        <v>0</v>
      </c>
      <c r="G109" s="252">
        <v>3</v>
      </c>
      <c r="H109" s="252">
        <v>0</v>
      </c>
      <c r="I109" s="252">
        <v>2</v>
      </c>
      <c r="J109" s="252">
        <v>5</v>
      </c>
      <c r="K109" s="252">
        <v>0</v>
      </c>
      <c r="L109" s="252">
        <v>1</v>
      </c>
      <c r="M109" s="252">
        <v>4</v>
      </c>
      <c r="N109" s="252">
        <v>0</v>
      </c>
      <c r="O109" s="252">
        <v>0</v>
      </c>
      <c r="P109" s="252">
        <v>1</v>
      </c>
      <c r="Q109" s="252" t="s">
        <v>98</v>
      </c>
      <c r="R109" s="252"/>
      <c r="S109" s="252"/>
      <c r="T109" s="252"/>
      <c r="U109" s="252">
        <v>0</v>
      </c>
      <c r="V109" s="252">
        <v>2</v>
      </c>
      <c r="W109" s="252">
        <v>5</v>
      </c>
      <c r="X109" s="252">
        <v>0</v>
      </c>
      <c r="Y109" s="252">
        <v>1</v>
      </c>
      <c r="Z109" s="252">
        <v>0</v>
      </c>
      <c r="AA109" s="252">
        <v>0</v>
      </c>
      <c r="AB109" s="252">
        <v>1</v>
      </c>
      <c r="AC109" s="252">
        <v>0</v>
      </c>
      <c r="AD109" s="252">
        <v>0</v>
      </c>
      <c r="AE109" s="258" t="s">
        <v>164</v>
      </c>
      <c r="AF109" s="68" t="s">
        <v>107</v>
      </c>
      <c r="AG109" s="259"/>
      <c r="AH109" s="77"/>
      <c r="AI109" s="77"/>
      <c r="AJ109" s="77"/>
      <c r="AK109" s="77"/>
      <c r="AL109" s="77"/>
      <c r="AM109" s="77"/>
      <c r="AN109" s="77"/>
      <c r="AO109" s="78"/>
      <c r="AP109" s="78"/>
      <c r="AQ109" s="78"/>
      <c r="AR109" s="78"/>
      <c r="AS109" s="293"/>
      <c r="AT109" s="253"/>
      <c r="AU109" s="275">
        <v>1</v>
      </c>
      <c r="AV109" s="275">
        <v>10</v>
      </c>
      <c r="AW109" s="275">
        <v>10</v>
      </c>
      <c r="AX109" s="275">
        <v>10</v>
      </c>
      <c r="AY109" s="275">
        <v>10</v>
      </c>
      <c r="AZ109" s="277">
        <v>41</v>
      </c>
      <c r="BA109" s="81">
        <v>2020</v>
      </c>
      <c r="BB109" s="155"/>
      <c r="BC109" s="143"/>
      <c r="BD109" s="156"/>
      <c r="BE109" s="103"/>
      <c r="BF109" s="157"/>
      <c r="BG109" s="157"/>
      <c r="BH109" s="157"/>
      <c r="BI109" s="157"/>
      <c r="BJ109" s="157"/>
      <c r="BK109" s="103"/>
      <c r="BL109" s="157"/>
      <c r="BM109" s="157"/>
      <c r="BN109" s="103"/>
      <c r="BO109" s="157"/>
      <c r="BP109" s="157"/>
      <c r="BQ109" s="103"/>
      <c r="BR109" s="157"/>
      <c r="BS109" s="103"/>
      <c r="BT109" s="157"/>
      <c r="BU109" s="103"/>
      <c r="BV109" s="158"/>
      <c r="BW109" s="292"/>
      <c r="BX109" s="149"/>
      <c r="BY109" s="149"/>
      <c r="BZ109" s="159"/>
      <c r="CA109" s="15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</row>
    <row r="110" spans="1:125" s="160" customFormat="1" ht="31.5">
      <c r="A110" s="252"/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>
        <v>0</v>
      </c>
      <c r="V110" s="252">
        <v>2</v>
      </c>
      <c r="W110" s="252">
        <v>5</v>
      </c>
      <c r="X110" s="252">
        <v>0</v>
      </c>
      <c r="Y110" s="252">
        <v>1</v>
      </c>
      <c r="Z110" s="252">
        <v>0</v>
      </c>
      <c r="AA110" s="252">
        <v>0</v>
      </c>
      <c r="AB110" s="252">
        <v>1</v>
      </c>
      <c r="AC110" s="252">
        <v>0</v>
      </c>
      <c r="AD110" s="252">
        <v>1</v>
      </c>
      <c r="AE110" s="168" t="s">
        <v>217</v>
      </c>
      <c r="AF110" s="68" t="s">
        <v>90</v>
      </c>
      <c r="AG110" s="77"/>
      <c r="AH110" s="77"/>
      <c r="AI110" s="77"/>
      <c r="AJ110" s="77"/>
      <c r="AK110" s="77"/>
      <c r="AL110" s="77"/>
      <c r="AM110" s="77"/>
      <c r="AN110" s="77"/>
      <c r="AO110" s="78"/>
      <c r="AP110" s="78"/>
      <c r="AQ110" s="78"/>
      <c r="AR110" s="78"/>
      <c r="AS110" s="293"/>
      <c r="AT110" s="253"/>
      <c r="AU110" s="275">
        <v>65</v>
      </c>
      <c r="AV110" s="275">
        <v>65</v>
      </c>
      <c r="AW110" s="275">
        <v>65</v>
      </c>
      <c r="AX110" s="276">
        <v>65</v>
      </c>
      <c r="AY110" s="55">
        <v>65</v>
      </c>
      <c r="AZ110" s="277">
        <v>325</v>
      </c>
      <c r="BA110" s="81">
        <v>2020</v>
      </c>
      <c r="BB110" s="155"/>
      <c r="BC110" s="143"/>
      <c r="BD110" s="156"/>
      <c r="BE110" s="103"/>
      <c r="BF110" s="157"/>
      <c r="BG110" s="157"/>
      <c r="BH110" s="157"/>
      <c r="BI110" s="157"/>
      <c r="BJ110" s="157"/>
      <c r="BK110" s="103"/>
      <c r="BL110" s="157"/>
      <c r="BM110" s="157"/>
      <c r="BN110" s="103"/>
      <c r="BO110" s="157"/>
      <c r="BP110" s="157"/>
      <c r="BQ110" s="103"/>
      <c r="BR110" s="157"/>
      <c r="BS110" s="103"/>
      <c r="BT110" s="157"/>
      <c r="BU110" s="103"/>
      <c r="BV110" s="158"/>
      <c r="BW110" s="292"/>
      <c r="BX110" s="149"/>
      <c r="BY110" s="149"/>
      <c r="BZ110" s="159"/>
      <c r="CA110" s="15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</row>
    <row r="111" spans="1:125" s="160" customFormat="1" ht="31.5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>
        <v>0</v>
      </c>
      <c r="V111" s="252">
        <v>2</v>
      </c>
      <c r="W111" s="252">
        <v>5</v>
      </c>
      <c r="X111" s="252">
        <v>0</v>
      </c>
      <c r="Y111" s="252">
        <v>1</v>
      </c>
      <c r="Z111" s="252">
        <v>0</v>
      </c>
      <c r="AA111" s="252">
        <v>0</v>
      </c>
      <c r="AB111" s="252">
        <v>2</v>
      </c>
      <c r="AC111" s="252">
        <v>0</v>
      </c>
      <c r="AD111" s="252">
        <v>0</v>
      </c>
      <c r="AE111" s="217" t="s">
        <v>131</v>
      </c>
      <c r="AF111" s="68" t="s">
        <v>107</v>
      </c>
      <c r="AG111" s="77"/>
      <c r="AH111" s="77"/>
      <c r="AI111" s="77"/>
      <c r="AJ111" s="77"/>
      <c r="AK111" s="77"/>
      <c r="AL111" s="77"/>
      <c r="AM111" s="77"/>
      <c r="AN111" s="77"/>
      <c r="AO111" s="78"/>
      <c r="AP111" s="78"/>
      <c r="AQ111" s="78"/>
      <c r="AR111" s="78"/>
      <c r="AS111" s="293"/>
      <c r="AT111" s="253"/>
      <c r="AU111" s="206">
        <v>0</v>
      </c>
      <c r="AV111" s="68">
        <v>1</v>
      </c>
      <c r="AW111" s="68">
        <v>1</v>
      </c>
      <c r="AX111" s="68">
        <v>1</v>
      </c>
      <c r="AY111" s="68">
        <v>1</v>
      </c>
      <c r="AZ111" s="81">
        <f>SUM(AU111:AY111)</f>
        <v>4</v>
      </c>
      <c r="BA111" s="81">
        <v>2020</v>
      </c>
      <c r="BB111" s="155"/>
      <c r="BC111" s="143"/>
      <c r="BD111" s="156"/>
      <c r="BE111" s="103"/>
      <c r="BF111" s="157"/>
      <c r="BG111" s="157"/>
      <c r="BH111" s="157"/>
      <c r="BI111" s="157"/>
      <c r="BJ111" s="157"/>
      <c r="BK111" s="103"/>
      <c r="BL111" s="157"/>
      <c r="BM111" s="157"/>
      <c r="BN111" s="103"/>
      <c r="BO111" s="157"/>
      <c r="BP111" s="157"/>
      <c r="BQ111" s="103"/>
      <c r="BR111" s="157"/>
      <c r="BS111" s="103"/>
      <c r="BT111" s="157"/>
      <c r="BU111" s="103"/>
      <c r="BV111" s="158"/>
      <c r="BW111" s="292"/>
      <c r="BX111" s="149"/>
      <c r="BY111" s="149"/>
      <c r="BZ111" s="159"/>
      <c r="CA111" s="15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</row>
    <row r="112" spans="1:125" s="160" customFormat="1" ht="31.5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>
        <v>0</v>
      </c>
      <c r="V112" s="252">
        <v>2</v>
      </c>
      <c r="W112" s="252">
        <v>5</v>
      </c>
      <c r="X112" s="252">
        <v>0</v>
      </c>
      <c r="Y112" s="252">
        <v>1</v>
      </c>
      <c r="Z112" s="252">
        <v>0</v>
      </c>
      <c r="AA112" s="252">
        <v>0</v>
      </c>
      <c r="AB112" s="252">
        <v>2</v>
      </c>
      <c r="AC112" s="252">
        <v>0</v>
      </c>
      <c r="AD112" s="252">
        <v>1</v>
      </c>
      <c r="AE112" s="98" t="s">
        <v>218</v>
      </c>
      <c r="AF112" s="68" t="s">
        <v>90</v>
      </c>
      <c r="AG112" s="77"/>
      <c r="AH112" s="77"/>
      <c r="AI112" s="77"/>
      <c r="AJ112" s="77"/>
      <c r="AK112" s="77"/>
      <c r="AL112" s="77"/>
      <c r="AM112" s="77"/>
      <c r="AN112" s="77"/>
      <c r="AO112" s="78"/>
      <c r="AP112" s="78"/>
      <c r="AQ112" s="78"/>
      <c r="AR112" s="78"/>
      <c r="AS112" s="293"/>
      <c r="AT112" s="253"/>
      <c r="AU112" s="206">
        <v>0</v>
      </c>
      <c r="AV112" s="68">
        <v>3</v>
      </c>
      <c r="AW112" s="68">
        <v>3</v>
      </c>
      <c r="AX112" s="68">
        <v>2</v>
      </c>
      <c r="AY112" s="68">
        <v>2</v>
      </c>
      <c r="AZ112" s="81">
        <f>SUM(AV112:AY112)</f>
        <v>10</v>
      </c>
      <c r="BA112" s="81">
        <v>2020</v>
      </c>
      <c r="BB112" s="155"/>
      <c r="BC112" s="143"/>
      <c r="BD112" s="156"/>
      <c r="BE112" s="103"/>
      <c r="BF112" s="157"/>
      <c r="BG112" s="157"/>
      <c r="BH112" s="157"/>
      <c r="BI112" s="157"/>
      <c r="BJ112" s="157"/>
      <c r="BK112" s="103"/>
      <c r="BL112" s="157"/>
      <c r="BM112" s="157"/>
      <c r="BN112" s="103"/>
      <c r="BO112" s="157"/>
      <c r="BP112" s="157"/>
      <c r="BQ112" s="103"/>
      <c r="BR112" s="157"/>
      <c r="BS112" s="103"/>
      <c r="BT112" s="157"/>
      <c r="BU112" s="103"/>
      <c r="BV112" s="158"/>
      <c r="BW112" s="292"/>
      <c r="BX112" s="149"/>
      <c r="BY112" s="149"/>
      <c r="BZ112" s="159"/>
      <c r="CA112" s="15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</row>
    <row r="113" spans="1:125" s="160" customFormat="1" ht="47.25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>
        <v>0</v>
      </c>
      <c r="V113" s="252">
        <v>2</v>
      </c>
      <c r="W113" s="252">
        <v>5</v>
      </c>
      <c r="X113" s="252">
        <v>0</v>
      </c>
      <c r="Y113" s="252">
        <v>1</v>
      </c>
      <c r="Z113" s="252">
        <v>0</v>
      </c>
      <c r="AA113" s="252">
        <v>0</v>
      </c>
      <c r="AB113" s="252">
        <v>3</v>
      </c>
      <c r="AC113" s="252">
        <v>0</v>
      </c>
      <c r="AD113" s="252">
        <v>0</v>
      </c>
      <c r="AE113" s="223" t="s">
        <v>130</v>
      </c>
      <c r="AF113" s="68" t="s">
        <v>91</v>
      </c>
      <c r="AG113" s="77"/>
      <c r="AH113" s="77"/>
      <c r="AI113" s="77"/>
      <c r="AJ113" s="77"/>
      <c r="AK113" s="77"/>
      <c r="AL113" s="77"/>
      <c r="AM113" s="77"/>
      <c r="AN113" s="77"/>
      <c r="AO113" s="78"/>
      <c r="AP113" s="78"/>
      <c r="AQ113" s="78"/>
      <c r="AR113" s="78"/>
      <c r="AS113" s="293"/>
      <c r="AT113" s="81"/>
      <c r="AU113" s="256" t="s">
        <v>92</v>
      </c>
      <c r="AV113" s="257" t="s">
        <v>92</v>
      </c>
      <c r="AW113" s="257" t="s">
        <v>92</v>
      </c>
      <c r="AX113" s="257" t="s">
        <v>92</v>
      </c>
      <c r="AY113" s="257" t="s">
        <v>92</v>
      </c>
      <c r="AZ113" s="81" t="s">
        <v>47</v>
      </c>
      <c r="BA113" s="81">
        <v>2020</v>
      </c>
      <c r="BB113" s="155"/>
      <c r="BC113" s="143"/>
      <c r="BD113" s="156"/>
      <c r="BE113" s="103"/>
      <c r="BF113" s="157"/>
      <c r="BG113" s="157"/>
      <c r="BH113" s="157"/>
      <c r="BI113" s="157"/>
      <c r="BJ113" s="157"/>
      <c r="BK113" s="103"/>
      <c r="BL113" s="157"/>
      <c r="BM113" s="157"/>
      <c r="BN113" s="103"/>
      <c r="BO113" s="157"/>
      <c r="BP113" s="157"/>
      <c r="BQ113" s="103"/>
      <c r="BR113" s="157"/>
      <c r="BS113" s="103"/>
      <c r="BT113" s="157"/>
      <c r="BU113" s="103"/>
      <c r="BV113" s="158"/>
      <c r="BW113" s="292"/>
      <c r="BX113" s="149"/>
      <c r="BY113" s="149"/>
      <c r="BZ113" s="159"/>
      <c r="CA113" s="15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49"/>
      <c r="DM113" s="149"/>
      <c r="DN113" s="149"/>
      <c r="DO113" s="149"/>
      <c r="DP113" s="149"/>
      <c r="DQ113" s="149"/>
      <c r="DR113" s="149"/>
      <c r="DS113" s="149"/>
      <c r="DT113" s="149"/>
      <c r="DU113" s="149"/>
    </row>
    <row r="114" spans="1:125" s="160" customFormat="1" ht="15.7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>
        <v>0</v>
      </c>
      <c r="V114" s="252">
        <v>2</v>
      </c>
      <c r="W114" s="252">
        <v>5</v>
      </c>
      <c r="X114" s="252">
        <v>0</v>
      </c>
      <c r="Y114" s="252">
        <v>1</v>
      </c>
      <c r="Z114" s="252">
        <v>0</v>
      </c>
      <c r="AA114" s="252">
        <v>0</v>
      </c>
      <c r="AB114" s="252">
        <v>3</v>
      </c>
      <c r="AC114" s="252">
        <v>0</v>
      </c>
      <c r="AD114" s="252">
        <v>1</v>
      </c>
      <c r="AE114" s="98" t="s">
        <v>219</v>
      </c>
      <c r="AF114" s="68" t="s">
        <v>90</v>
      </c>
      <c r="AG114" s="77"/>
      <c r="AH114" s="77"/>
      <c r="AI114" s="77"/>
      <c r="AJ114" s="77"/>
      <c r="AK114" s="77"/>
      <c r="AL114" s="77"/>
      <c r="AM114" s="77"/>
      <c r="AN114" s="77"/>
      <c r="AO114" s="78"/>
      <c r="AP114" s="78"/>
      <c r="AQ114" s="78"/>
      <c r="AR114" s="78"/>
      <c r="AS114" s="293"/>
      <c r="AT114" s="81"/>
      <c r="AU114" s="206">
        <v>3</v>
      </c>
      <c r="AV114" s="68">
        <v>4</v>
      </c>
      <c r="AW114" s="68">
        <v>4</v>
      </c>
      <c r="AX114" s="68">
        <v>4</v>
      </c>
      <c r="AY114" s="68">
        <v>4</v>
      </c>
      <c r="AZ114" s="81">
        <v>19</v>
      </c>
      <c r="BA114" s="81">
        <v>2020</v>
      </c>
      <c r="BB114" s="155"/>
      <c r="BC114" s="143"/>
      <c r="BD114" s="156"/>
      <c r="BE114" s="103"/>
      <c r="BF114" s="157"/>
      <c r="BG114" s="157"/>
      <c r="BH114" s="157"/>
      <c r="BI114" s="157"/>
      <c r="BJ114" s="157"/>
      <c r="BK114" s="103"/>
      <c r="BL114" s="157"/>
      <c r="BM114" s="157"/>
      <c r="BN114" s="103"/>
      <c r="BO114" s="157"/>
      <c r="BP114" s="157"/>
      <c r="BQ114" s="103"/>
      <c r="BR114" s="157"/>
      <c r="BS114" s="103"/>
      <c r="BT114" s="157"/>
      <c r="BU114" s="103"/>
      <c r="BV114" s="158"/>
      <c r="BW114" s="292"/>
      <c r="BX114" s="149"/>
      <c r="BY114" s="149"/>
      <c r="BZ114" s="159"/>
      <c r="CA114" s="15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</row>
    <row r="115" spans="1:125" s="160" customFormat="1" ht="47.25">
      <c r="A115" s="252">
        <v>7</v>
      </c>
      <c r="B115" s="252">
        <v>0</v>
      </c>
      <c r="C115" s="252">
        <v>5</v>
      </c>
      <c r="D115" s="252">
        <v>1</v>
      </c>
      <c r="E115" s="252">
        <v>0</v>
      </c>
      <c r="F115" s="252">
        <v>0</v>
      </c>
      <c r="G115" s="252">
        <v>1</v>
      </c>
      <c r="H115" s="252">
        <v>0</v>
      </c>
      <c r="I115" s="252">
        <v>2</v>
      </c>
      <c r="J115" s="252">
        <v>5</v>
      </c>
      <c r="K115" s="252">
        <v>0</v>
      </c>
      <c r="L115" s="252">
        <v>1</v>
      </c>
      <c r="M115" s="252">
        <v>4</v>
      </c>
      <c r="N115" s="252">
        <v>0</v>
      </c>
      <c r="O115" s="252">
        <v>0</v>
      </c>
      <c r="P115" s="252">
        <v>4</v>
      </c>
      <c r="Q115" s="252" t="s">
        <v>165</v>
      </c>
      <c r="R115" s="252"/>
      <c r="S115" s="252"/>
      <c r="T115" s="252"/>
      <c r="U115" s="252">
        <v>0</v>
      </c>
      <c r="V115" s="252">
        <v>2</v>
      </c>
      <c r="W115" s="252">
        <v>5</v>
      </c>
      <c r="X115" s="252">
        <v>0</v>
      </c>
      <c r="Y115" s="252">
        <v>1</v>
      </c>
      <c r="Z115" s="252">
        <v>0</v>
      </c>
      <c r="AA115" s="252">
        <v>0</v>
      </c>
      <c r="AB115" s="252">
        <v>4</v>
      </c>
      <c r="AC115" s="252">
        <v>0</v>
      </c>
      <c r="AD115" s="252">
        <v>0</v>
      </c>
      <c r="AE115" s="236" t="s">
        <v>124</v>
      </c>
      <c r="AF115" s="68" t="s">
        <v>46</v>
      </c>
      <c r="AG115" s="77"/>
      <c r="AH115" s="77"/>
      <c r="AI115" s="77"/>
      <c r="AJ115" s="77"/>
      <c r="AK115" s="77"/>
      <c r="AL115" s="77"/>
      <c r="AM115" s="77"/>
      <c r="AN115" s="77"/>
      <c r="AO115" s="78"/>
      <c r="AP115" s="78"/>
      <c r="AQ115" s="78"/>
      <c r="AR115" s="78"/>
      <c r="AS115" s="293"/>
      <c r="AT115" s="81"/>
      <c r="AU115" s="206">
        <v>93.8</v>
      </c>
      <c r="AV115" s="68">
        <v>180</v>
      </c>
      <c r="AW115" s="68">
        <v>180</v>
      </c>
      <c r="AX115" s="68">
        <v>180</v>
      </c>
      <c r="AY115" s="68">
        <v>180</v>
      </c>
      <c r="AZ115" s="205">
        <v>813.8</v>
      </c>
      <c r="BA115" s="81">
        <v>2020</v>
      </c>
      <c r="BB115" s="155"/>
      <c r="BC115" s="143"/>
      <c r="BD115" s="156"/>
      <c r="BE115" s="103"/>
      <c r="BF115" s="157"/>
      <c r="BG115" s="157"/>
      <c r="BH115" s="157"/>
      <c r="BI115" s="157"/>
      <c r="BJ115" s="157"/>
      <c r="BK115" s="103"/>
      <c r="BL115" s="157"/>
      <c r="BM115" s="157"/>
      <c r="BN115" s="103"/>
      <c r="BO115" s="157"/>
      <c r="BP115" s="157"/>
      <c r="BQ115" s="103"/>
      <c r="BR115" s="157"/>
      <c r="BS115" s="103"/>
      <c r="BT115" s="157"/>
      <c r="BU115" s="103"/>
      <c r="BV115" s="158"/>
      <c r="BW115" s="292"/>
      <c r="BX115" s="149"/>
      <c r="BY115" s="149"/>
      <c r="BZ115" s="159"/>
      <c r="CA115" s="15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49"/>
      <c r="DM115" s="149"/>
      <c r="DN115" s="149"/>
      <c r="DO115" s="149"/>
      <c r="DP115" s="149"/>
      <c r="DQ115" s="149"/>
      <c r="DR115" s="149"/>
      <c r="DS115" s="149"/>
      <c r="DT115" s="149"/>
      <c r="DU115" s="149"/>
    </row>
    <row r="116" spans="1:125" s="160" customFormat="1" ht="31.5">
      <c r="A116" s="252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>
        <v>0</v>
      </c>
      <c r="V116" s="252">
        <v>2</v>
      </c>
      <c r="W116" s="252">
        <v>5</v>
      </c>
      <c r="X116" s="252">
        <v>0</v>
      </c>
      <c r="Y116" s="252">
        <v>1</v>
      </c>
      <c r="Z116" s="252">
        <v>0</v>
      </c>
      <c r="AA116" s="252">
        <v>0</v>
      </c>
      <c r="AB116" s="252">
        <v>4</v>
      </c>
      <c r="AC116" s="252">
        <v>0</v>
      </c>
      <c r="AD116" s="252">
        <v>1</v>
      </c>
      <c r="AE116" s="98" t="s">
        <v>220</v>
      </c>
      <c r="AF116" s="68" t="s">
        <v>86</v>
      </c>
      <c r="AG116" s="77"/>
      <c r="AH116" s="77"/>
      <c r="AI116" s="77"/>
      <c r="AJ116" s="77"/>
      <c r="AK116" s="77"/>
      <c r="AL116" s="77"/>
      <c r="AM116" s="77"/>
      <c r="AN116" s="77"/>
      <c r="AO116" s="78"/>
      <c r="AP116" s="78"/>
      <c r="AQ116" s="78"/>
      <c r="AR116" s="78"/>
      <c r="AS116" s="293"/>
      <c r="AT116" s="81"/>
      <c r="AU116" s="206">
        <v>1</v>
      </c>
      <c r="AV116" s="68">
        <v>2</v>
      </c>
      <c r="AW116" s="68">
        <v>2</v>
      </c>
      <c r="AX116" s="68">
        <v>2</v>
      </c>
      <c r="AY116" s="68">
        <v>2</v>
      </c>
      <c r="AZ116" s="81">
        <f>SUM(AU116:AY116)</f>
        <v>9</v>
      </c>
      <c r="BA116" s="81">
        <v>2020</v>
      </c>
      <c r="BB116" s="155"/>
      <c r="BC116" s="143"/>
      <c r="BD116" s="156"/>
      <c r="BE116" s="103"/>
      <c r="BF116" s="157"/>
      <c r="BG116" s="157"/>
      <c r="BH116" s="157"/>
      <c r="BI116" s="157"/>
      <c r="BJ116" s="157"/>
      <c r="BK116" s="103"/>
      <c r="BL116" s="157"/>
      <c r="BM116" s="157"/>
      <c r="BN116" s="103"/>
      <c r="BO116" s="157"/>
      <c r="BP116" s="157"/>
      <c r="BQ116" s="103"/>
      <c r="BR116" s="157"/>
      <c r="BS116" s="103"/>
      <c r="BT116" s="157"/>
      <c r="BU116" s="103"/>
      <c r="BV116" s="158"/>
      <c r="BW116" s="292"/>
      <c r="BX116" s="149"/>
      <c r="BY116" s="149"/>
      <c r="BZ116" s="159"/>
      <c r="CA116" s="15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</row>
    <row r="117" spans="1:125" s="160" customFormat="1" ht="63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>
        <v>0</v>
      </c>
      <c r="V117" s="252">
        <v>2</v>
      </c>
      <c r="W117" s="252">
        <v>6</v>
      </c>
      <c r="X117" s="252">
        <v>0</v>
      </c>
      <c r="Y117" s="252">
        <v>0</v>
      </c>
      <c r="Z117" s="252">
        <v>0</v>
      </c>
      <c r="AA117" s="252">
        <v>0</v>
      </c>
      <c r="AB117" s="252">
        <v>0</v>
      </c>
      <c r="AC117" s="252">
        <v>0</v>
      </c>
      <c r="AD117" s="252">
        <v>0</v>
      </c>
      <c r="AE117" s="237" t="s">
        <v>67</v>
      </c>
      <c r="AF117" s="230" t="s">
        <v>107</v>
      </c>
      <c r="AG117" s="77"/>
      <c r="AH117" s="77"/>
      <c r="AI117" s="77"/>
      <c r="AJ117" s="77"/>
      <c r="AK117" s="77"/>
      <c r="AL117" s="77"/>
      <c r="AM117" s="77"/>
      <c r="AN117" s="77"/>
      <c r="AO117" s="78"/>
      <c r="AP117" s="78"/>
      <c r="AQ117" s="78"/>
      <c r="AR117" s="78"/>
      <c r="AS117" s="293"/>
      <c r="AT117" s="81"/>
      <c r="AU117" s="231">
        <v>0</v>
      </c>
      <c r="AV117" s="230">
        <v>400</v>
      </c>
      <c r="AW117" s="230">
        <v>300</v>
      </c>
      <c r="AX117" s="230">
        <v>400</v>
      </c>
      <c r="AY117" s="230">
        <v>800</v>
      </c>
      <c r="AZ117" s="232">
        <v>1900</v>
      </c>
      <c r="BA117" s="81">
        <v>2020</v>
      </c>
      <c r="BB117" s="155"/>
      <c r="BC117" s="143"/>
      <c r="BD117" s="156"/>
      <c r="BE117" s="103"/>
      <c r="BF117" s="157"/>
      <c r="BG117" s="157"/>
      <c r="BH117" s="157"/>
      <c r="BI117" s="157"/>
      <c r="BJ117" s="157"/>
      <c r="BK117" s="103"/>
      <c r="BL117" s="157"/>
      <c r="BM117" s="157"/>
      <c r="BN117" s="103"/>
      <c r="BO117" s="157"/>
      <c r="BP117" s="157"/>
      <c r="BQ117" s="103"/>
      <c r="BR117" s="157"/>
      <c r="BS117" s="103"/>
      <c r="BT117" s="157"/>
      <c r="BU117" s="103"/>
      <c r="BV117" s="158"/>
      <c r="BW117" s="292"/>
      <c r="BX117" s="149"/>
      <c r="BY117" s="149"/>
      <c r="BZ117" s="159"/>
      <c r="CA117" s="159"/>
      <c r="CB117" s="149"/>
      <c r="CC117" s="149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149"/>
      <c r="DP117" s="149"/>
      <c r="DQ117" s="149"/>
      <c r="DR117" s="149"/>
      <c r="DS117" s="149"/>
      <c r="DT117" s="149"/>
      <c r="DU117" s="149"/>
    </row>
    <row r="118" spans="1:125" s="160" customFormat="1" ht="31.5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>
        <v>0</v>
      </c>
      <c r="V118" s="252">
        <v>2</v>
      </c>
      <c r="W118" s="252">
        <v>6</v>
      </c>
      <c r="X118" s="252">
        <v>0</v>
      </c>
      <c r="Y118" s="252">
        <v>1</v>
      </c>
      <c r="Z118" s="252">
        <v>0</v>
      </c>
      <c r="AA118" s="252">
        <v>0</v>
      </c>
      <c r="AB118" s="252">
        <v>0</v>
      </c>
      <c r="AC118" s="252">
        <v>0</v>
      </c>
      <c r="AD118" s="252">
        <v>0</v>
      </c>
      <c r="AE118" s="219" t="s">
        <v>113</v>
      </c>
      <c r="AF118" s="68" t="s">
        <v>46</v>
      </c>
      <c r="AG118" s="77"/>
      <c r="AH118" s="77"/>
      <c r="AI118" s="77"/>
      <c r="AJ118" s="77"/>
      <c r="AK118" s="77"/>
      <c r="AL118" s="77"/>
      <c r="AM118" s="77"/>
      <c r="AN118" s="77"/>
      <c r="AO118" s="78"/>
      <c r="AP118" s="78"/>
      <c r="AQ118" s="78"/>
      <c r="AR118" s="78"/>
      <c r="AS118" s="293"/>
      <c r="AT118" s="81"/>
      <c r="AU118" s="206">
        <v>0</v>
      </c>
      <c r="AV118" s="68">
        <v>400</v>
      </c>
      <c r="AW118" s="206">
        <v>0</v>
      </c>
      <c r="AX118" s="68">
        <v>100</v>
      </c>
      <c r="AY118" s="206">
        <v>0</v>
      </c>
      <c r="AZ118" s="81">
        <v>500</v>
      </c>
      <c r="BA118" s="81">
        <v>2020</v>
      </c>
      <c r="BB118" s="155"/>
      <c r="BC118" s="143"/>
      <c r="BD118" s="156"/>
      <c r="BE118" s="103"/>
      <c r="BF118" s="157"/>
      <c r="BG118" s="157"/>
      <c r="BH118" s="157"/>
      <c r="BI118" s="157"/>
      <c r="BJ118" s="157"/>
      <c r="BK118" s="103"/>
      <c r="BL118" s="157"/>
      <c r="BM118" s="157"/>
      <c r="BN118" s="103"/>
      <c r="BO118" s="157"/>
      <c r="BP118" s="157"/>
      <c r="BQ118" s="103"/>
      <c r="BR118" s="157"/>
      <c r="BS118" s="103"/>
      <c r="BT118" s="157"/>
      <c r="BU118" s="103"/>
      <c r="BV118" s="158"/>
      <c r="BW118" s="292"/>
      <c r="BX118" s="149"/>
      <c r="BY118" s="149"/>
      <c r="BZ118" s="159"/>
      <c r="CA118" s="15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</row>
    <row r="119" spans="1:125" s="160" customFormat="1" ht="31.5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>
        <v>0</v>
      </c>
      <c r="V119" s="252">
        <v>2</v>
      </c>
      <c r="W119" s="252">
        <v>6</v>
      </c>
      <c r="X119" s="252">
        <v>0</v>
      </c>
      <c r="Y119" s="252">
        <v>1</v>
      </c>
      <c r="Z119" s="252">
        <v>0</v>
      </c>
      <c r="AA119" s="252">
        <v>0</v>
      </c>
      <c r="AB119" s="252">
        <v>0</v>
      </c>
      <c r="AC119" s="252">
        <v>0</v>
      </c>
      <c r="AD119" s="252">
        <v>1</v>
      </c>
      <c r="AE119" s="98" t="s">
        <v>221</v>
      </c>
      <c r="AF119" s="68" t="s">
        <v>87</v>
      </c>
      <c r="AG119" s="77"/>
      <c r="AH119" s="77"/>
      <c r="AI119" s="77"/>
      <c r="AJ119" s="77"/>
      <c r="AK119" s="77"/>
      <c r="AL119" s="77"/>
      <c r="AM119" s="77"/>
      <c r="AN119" s="77"/>
      <c r="AO119" s="78"/>
      <c r="AP119" s="78"/>
      <c r="AQ119" s="78"/>
      <c r="AR119" s="78"/>
      <c r="AS119" s="293"/>
      <c r="AT119" s="81"/>
      <c r="AU119" s="206">
        <v>0</v>
      </c>
      <c r="AV119" s="68">
        <v>0.3</v>
      </c>
      <c r="AW119" s="206">
        <v>0</v>
      </c>
      <c r="AX119" s="68">
        <v>0</v>
      </c>
      <c r="AY119" s="206">
        <v>0</v>
      </c>
      <c r="AZ119" s="264" t="s">
        <v>181</v>
      </c>
      <c r="BA119" s="81">
        <v>2020</v>
      </c>
      <c r="BB119" s="155"/>
      <c r="BC119" s="143"/>
      <c r="BD119" s="156"/>
      <c r="BE119" s="103"/>
      <c r="BF119" s="157"/>
      <c r="BG119" s="157"/>
      <c r="BH119" s="157"/>
      <c r="BI119" s="157"/>
      <c r="BJ119" s="157"/>
      <c r="BK119" s="103"/>
      <c r="BL119" s="157"/>
      <c r="BM119" s="157"/>
      <c r="BN119" s="103"/>
      <c r="BO119" s="157"/>
      <c r="BP119" s="157"/>
      <c r="BQ119" s="103"/>
      <c r="BR119" s="157"/>
      <c r="BS119" s="103"/>
      <c r="BT119" s="157"/>
      <c r="BU119" s="103"/>
      <c r="BV119" s="158"/>
      <c r="BW119" s="292"/>
      <c r="BX119" s="149"/>
      <c r="BY119" s="149"/>
      <c r="BZ119" s="159"/>
      <c r="CA119" s="15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</row>
    <row r="120" spans="1:125" s="160" customFormat="1" ht="15.75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>
        <v>0</v>
      </c>
      <c r="V120" s="252">
        <v>2</v>
      </c>
      <c r="W120" s="252">
        <v>6</v>
      </c>
      <c r="X120" s="252">
        <v>0</v>
      </c>
      <c r="Y120" s="252">
        <v>1</v>
      </c>
      <c r="Z120" s="252">
        <v>0</v>
      </c>
      <c r="AA120" s="252">
        <v>0</v>
      </c>
      <c r="AB120" s="252">
        <v>1</v>
      </c>
      <c r="AC120" s="252">
        <v>0</v>
      </c>
      <c r="AD120" s="252">
        <v>0</v>
      </c>
      <c r="AE120" s="223" t="s">
        <v>154</v>
      </c>
      <c r="AF120" s="68" t="s">
        <v>107</v>
      </c>
      <c r="AG120" s="77"/>
      <c r="AH120" s="77"/>
      <c r="AI120" s="77"/>
      <c r="AJ120" s="77"/>
      <c r="AK120" s="77"/>
      <c r="AL120" s="77"/>
      <c r="AM120" s="77"/>
      <c r="AN120" s="77"/>
      <c r="AO120" s="78"/>
      <c r="AP120" s="78"/>
      <c r="AQ120" s="78"/>
      <c r="AR120" s="78"/>
      <c r="AS120" s="293"/>
      <c r="AT120" s="81"/>
      <c r="AU120" s="206">
        <v>0</v>
      </c>
      <c r="AV120" s="68">
        <v>300</v>
      </c>
      <c r="AW120" s="206">
        <v>0</v>
      </c>
      <c r="AX120" s="68">
        <v>0</v>
      </c>
      <c r="AY120" s="206">
        <v>0</v>
      </c>
      <c r="AZ120" s="81">
        <f>SUM(AU120:AY120)</f>
        <v>300</v>
      </c>
      <c r="BA120" s="272">
        <v>2020</v>
      </c>
      <c r="BB120" s="155"/>
      <c r="BC120" s="143"/>
      <c r="BD120" s="156"/>
      <c r="BE120" s="103"/>
      <c r="BF120" s="157"/>
      <c r="BG120" s="157"/>
      <c r="BH120" s="157"/>
      <c r="BI120" s="157"/>
      <c r="BJ120" s="157"/>
      <c r="BK120" s="103"/>
      <c r="BL120" s="157"/>
      <c r="BM120" s="157"/>
      <c r="BN120" s="103"/>
      <c r="BO120" s="157"/>
      <c r="BP120" s="157"/>
      <c r="BQ120" s="103"/>
      <c r="BR120" s="157"/>
      <c r="BS120" s="103"/>
      <c r="BT120" s="157"/>
      <c r="BU120" s="103"/>
      <c r="BV120" s="158"/>
      <c r="BW120" s="292"/>
      <c r="BX120" s="149"/>
      <c r="BY120" s="149"/>
      <c r="BZ120" s="159"/>
      <c r="CA120" s="15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</row>
    <row r="121" spans="1:125" s="160" customFormat="1" ht="31.5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>
        <v>0</v>
      </c>
      <c r="V121" s="252">
        <v>2</v>
      </c>
      <c r="W121" s="252">
        <v>6</v>
      </c>
      <c r="X121" s="252">
        <v>0</v>
      </c>
      <c r="Y121" s="252">
        <v>1</v>
      </c>
      <c r="Z121" s="252">
        <v>0</v>
      </c>
      <c r="AA121" s="252">
        <v>0</v>
      </c>
      <c r="AB121" s="252">
        <v>1</v>
      </c>
      <c r="AC121" s="252">
        <v>0</v>
      </c>
      <c r="AD121" s="252">
        <v>1</v>
      </c>
      <c r="AE121" s="98" t="s">
        <v>222</v>
      </c>
      <c r="AF121" s="68" t="s">
        <v>87</v>
      </c>
      <c r="AG121" s="77"/>
      <c r="AH121" s="77"/>
      <c r="AI121" s="77"/>
      <c r="AJ121" s="77"/>
      <c r="AK121" s="77"/>
      <c r="AL121" s="77"/>
      <c r="AM121" s="77"/>
      <c r="AN121" s="77"/>
      <c r="AO121" s="78"/>
      <c r="AP121" s="78"/>
      <c r="AQ121" s="78"/>
      <c r="AR121" s="78"/>
      <c r="AS121" s="293"/>
      <c r="AT121" s="81"/>
      <c r="AU121" s="206">
        <v>0</v>
      </c>
      <c r="AV121" s="68">
        <v>0.3</v>
      </c>
      <c r="AW121" s="206">
        <v>0</v>
      </c>
      <c r="AX121" s="68">
        <v>0</v>
      </c>
      <c r="AY121" s="206">
        <v>0</v>
      </c>
      <c r="AZ121" s="79">
        <f>SUM(AU121:AY121)</f>
        <v>0.3</v>
      </c>
      <c r="BA121" s="272">
        <v>2020</v>
      </c>
      <c r="BB121" s="155"/>
      <c r="BC121" s="143"/>
      <c r="BD121" s="156"/>
      <c r="BE121" s="103"/>
      <c r="BF121" s="157"/>
      <c r="BG121" s="157"/>
      <c r="BH121" s="157"/>
      <c r="BI121" s="157"/>
      <c r="BJ121" s="157"/>
      <c r="BK121" s="103"/>
      <c r="BL121" s="157"/>
      <c r="BM121" s="157"/>
      <c r="BN121" s="103"/>
      <c r="BO121" s="157"/>
      <c r="BP121" s="157"/>
      <c r="BQ121" s="103"/>
      <c r="BR121" s="157"/>
      <c r="BS121" s="103"/>
      <c r="BT121" s="157"/>
      <c r="BU121" s="103"/>
      <c r="BV121" s="158"/>
      <c r="BW121" s="292"/>
      <c r="BX121" s="149"/>
      <c r="BY121" s="149"/>
      <c r="BZ121" s="159"/>
      <c r="CA121" s="15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</row>
    <row r="122" spans="1:125" s="160" customFormat="1" ht="31.5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>
        <v>0</v>
      </c>
      <c r="V122" s="252">
        <v>2</v>
      </c>
      <c r="W122" s="252">
        <v>6</v>
      </c>
      <c r="X122" s="252">
        <v>0</v>
      </c>
      <c r="Y122" s="252">
        <v>1</v>
      </c>
      <c r="Z122" s="252">
        <v>0</v>
      </c>
      <c r="AA122" s="252">
        <v>0</v>
      </c>
      <c r="AB122" s="252">
        <v>2</v>
      </c>
      <c r="AC122" s="252">
        <v>0</v>
      </c>
      <c r="AD122" s="252">
        <v>0</v>
      </c>
      <c r="AE122" s="217" t="s">
        <v>155</v>
      </c>
      <c r="AF122" s="68" t="s">
        <v>107</v>
      </c>
      <c r="AG122" s="77"/>
      <c r="AH122" s="77"/>
      <c r="AI122" s="77"/>
      <c r="AJ122" s="77"/>
      <c r="AK122" s="77"/>
      <c r="AL122" s="77"/>
      <c r="AM122" s="77"/>
      <c r="AN122" s="77"/>
      <c r="AO122" s="78"/>
      <c r="AP122" s="78"/>
      <c r="AQ122" s="78"/>
      <c r="AR122" s="78"/>
      <c r="AS122" s="293"/>
      <c r="AT122" s="81"/>
      <c r="AU122" s="206">
        <v>0</v>
      </c>
      <c r="AV122" s="68">
        <v>100</v>
      </c>
      <c r="AW122" s="206">
        <v>0</v>
      </c>
      <c r="AX122" s="68">
        <v>100</v>
      </c>
      <c r="AY122" s="206">
        <v>0</v>
      </c>
      <c r="AZ122" s="81">
        <v>200</v>
      </c>
      <c r="BA122" s="272">
        <v>2020</v>
      </c>
      <c r="BB122" s="155"/>
      <c r="BC122" s="143"/>
      <c r="BD122" s="156"/>
      <c r="BE122" s="103"/>
      <c r="BF122" s="157"/>
      <c r="BG122" s="157"/>
      <c r="BH122" s="157"/>
      <c r="BI122" s="157"/>
      <c r="BJ122" s="157"/>
      <c r="BK122" s="103"/>
      <c r="BL122" s="157"/>
      <c r="BM122" s="157"/>
      <c r="BN122" s="103"/>
      <c r="BO122" s="157"/>
      <c r="BP122" s="157"/>
      <c r="BQ122" s="103"/>
      <c r="BR122" s="157"/>
      <c r="BS122" s="103"/>
      <c r="BT122" s="157"/>
      <c r="BU122" s="103"/>
      <c r="BV122" s="158"/>
      <c r="BW122" s="292"/>
      <c r="BX122" s="149"/>
      <c r="BY122" s="149"/>
      <c r="BZ122" s="159"/>
      <c r="CA122" s="15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</row>
    <row r="123" spans="1:125" s="160" customFormat="1" ht="31.5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>
        <v>0</v>
      </c>
      <c r="V123" s="252">
        <v>2</v>
      </c>
      <c r="W123" s="252">
        <v>6</v>
      </c>
      <c r="X123" s="252">
        <v>0</v>
      </c>
      <c r="Y123" s="252">
        <v>1</v>
      </c>
      <c r="Z123" s="252">
        <v>0</v>
      </c>
      <c r="AA123" s="252">
        <v>0</v>
      </c>
      <c r="AB123" s="252">
        <v>2</v>
      </c>
      <c r="AC123" s="252">
        <v>0</v>
      </c>
      <c r="AD123" s="252">
        <v>1</v>
      </c>
      <c r="AE123" s="98" t="s">
        <v>223</v>
      </c>
      <c r="AF123" s="68" t="s">
        <v>85</v>
      </c>
      <c r="AG123" s="77"/>
      <c r="AH123" s="77"/>
      <c r="AI123" s="77"/>
      <c r="AJ123" s="77"/>
      <c r="AK123" s="77"/>
      <c r="AL123" s="77"/>
      <c r="AM123" s="77"/>
      <c r="AN123" s="77"/>
      <c r="AO123" s="78"/>
      <c r="AP123" s="78"/>
      <c r="AQ123" s="78"/>
      <c r="AR123" s="78"/>
      <c r="AS123" s="293"/>
      <c r="AT123" s="81"/>
      <c r="AU123" s="206">
        <v>0</v>
      </c>
      <c r="AV123" s="68">
        <v>1</v>
      </c>
      <c r="AW123" s="206">
        <v>0</v>
      </c>
      <c r="AX123" s="68">
        <v>1</v>
      </c>
      <c r="AY123" s="206">
        <v>0</v>
      </c>
      <c r="AZ123" s="81">
        <v>2</v>
      </c>
      <c r="BA123" s="272">
        <v>2020</v>
      </c>
      <c r="BB123" s="155"/>
      <c r="BC123" s="143"/>
      <c r="BD123" s="156"/>
      <c r="BE123" s="103"/>
      <c r="BF123" s="157"/>
      <c r="BG123" s="157"/>
      <c r="BH123" s="157"/>
      <c r="BI123" s="157"/>
      <c r="BJ123" s="157"/>
      <c r="BK123" s="103"/>
      <c r="BL123" s="157"/>
      <c r="BM123" s="157"/>
      <c r="BN123" s="103"/>
      <c r="BO123" s="157"/>
      <c r="BP123" s="157"/>
      <c r="BQ123" s="103"/>
      <c r="BR123" s="157"/>
      <c r="BS123" s="103"/>
      <c r="BT123" s="157"/>
      <c r="BU123" s="103"/>
      <c r="BV123" s="158"/>
      <c r="BW123" s="292"/>
      <c r="BX123" s="149"/>
      <c r="BY123" s="149"/>
      <c r="BZ123" s="159"/>
      <c r="CA123" s="15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</row>
    <row r="124" spans="1:125" s="160" customFormat="1" ht="31.5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>
        <v>0</v>
      </c>
      <c r="V124" s="252">
        <v>2</v>
      </c>
      <c r="W124" s="252">
        <v>6</v>
      </c>
      <c r="X124" s="252">
        <v>0</v>
      </c>
      <c r="Y124" s="252">
        <v>2</v>
      </c>
      <c r="Z124" s="252">
        <v>0</v>
      </c>
      <c r="AA124" s="252">
        <v>0</v>
      </c>
      <c r="AB124" s="252">
        <v>0</v>
      </c>
      <c r="AC124" s="252">
        <v>0</v>
      </c>
      <c r="AD124" s="252">
        <v>0</v>
      </c>
      <c r="AE124" s="219" t="s">
        <v>114</v>
      </c>
      <c r="AF124" s="68" t="s">
        <v>46</v>
      </c>
      <c r="AG124" s="77"/>
      <c r="AH124" s="77"/>
      <c r="AI124" s="77"/>
      <c r="AJ124" s="77"/>
      <c r="AK124" s="77"/>
      <c r="AL124" s="77"/>
      <c r="AM124" s="77"/>
      <c r="AN124" s="77"/>
      <c r="AO124" s="78"/>
      <c r="AP124" s="78"/>
      <c r="AQ124" s="78"/>
      <c r="AR124" s="78"/>
      <c r="AS124" s="293"/>
      <c r="AT124" s="81"/>
      <c r="AU124" s="206">
        <v>0</v>
      </c>
      <c r="AV124" s="206">
        <v>0</v>
      </c>
      <c r="AW124" s="68">
        <v>300</v>
      </c>
      <c r="AX124" s="68">
        <v>300</v>
      </c>
      <c r="AY124" s="68">
        <v>800</v>
      </c>
      <c r="AZ124" s="68">
        <v>1400</v>
      </c>
      <c r="BA124" s="272">
        <v>2020</v>
      </c>
      <c r="BB124" s="155"/>
      <c r="BC124" s="143"/>
      <c r="BD124" s="156"/>
      <c r="BE124" s="103"/>
      <c r="BF124" s="157"/>
      <c r="BG124" s="157"/>
      <c r="BH124" s="157"/>
      <c r="BI124" s="157"/>
      <c r="BJ124" s="157"/>
      <c r="BK124" s="103"/>
      <c r="BL124" s="157"/>
      <c r="BM124" s="157"/>
      <c r="BN124" s="103"/>
      <c r="BO124" s="157"/>
      <c r="BP124" s="157"/>
      <c r="BQ124" s="103"/>
      <c r="BR124" s="157"/>
      <c r="BS124" s="103"/>
      <c r="BT124" s="157"/>
      <c r="BU124" s="103"/>
      <c r="BV124" s="158"/>
      <c r="BW124" s="292"/>
      <c r="BX124" s="149"/>
      <c r="BY124" s="149"/>
      <c r="BZ124" s="159"/>
      <c r="CA124" s="15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</row>
    <row r="125" spans="1:125" s="160" customFormat="1" ht="31.5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>
        <v>0</v>
      </c>
      <c r="V125" s="252">
        <v>2</v>
      </c>
      <c r="W125" s="252">
        <v>6</v>
      </c>
      <c r="X125" s="252">
        <v>0</v>
      </c>
      <c r="Y125" s="252">
        <v>2</v>
      </c>
      <c r="Z125" s="252">
        <v>0</v>
      </c>
      <c r="AA125" s="252">
        <v>0</v>
      </c>
      <c r="AB125" s="252">
        <v>0</v>
      </c>
      <c r="AC125" s="252">
        <v>0</v>
      </c>
      <c r="AD125" s="252">
        <v>1</v>
      </c>
      <c r="AE125" s="168" t="s">
        <v>224</v>
      </c>
      <c r="AF125" s="68" t="s">
        <v>85</v>
      </c>
      <c r="AG125" s="77"/>
      <c r="AH125" s="77"/>
      <c r="AI125" s="77"/>
      <c r="AJ125" s="77"/>
      <c r="AK125" s="77"/>
      <c r="AL125" s="77"/>
      <c r="AM125" s="77"/>
      <c r="AN125" s="77"/>
      <c r="AO125" s="78"/>
      <c r="AP125" s="78"/>
      <c r="AQ125" s="78"/>
      <c r="AR125" s="78"/>
      <c r="AS125" s="293"/>
      <c r="AT125" s="81"/>
      <c r="AU125" s="206">
        <v>0</v>
      </c>
      <c r="AV125" s="206">
        <v>0</v>
      </c>
      <c r="AW125" s="68">
        <v>1</v>
      </c>
      <c r="AX125" s="68">
        <v>0</v>
      </c>
      <c r="AY125" s="68">
        <v>2</v>
      </c>
      <c r="AZ125" s="68">
        <v>3</v>
      </c>
      <c r="BA125" s="272">
        <v>2020</v>
      </c>
      <c r="BB125" s="155"/>
      <c r="BC125" s="143"/>
      <c r="BD125" s="156"/>
      <c r="BE125" s="103"/>
      <c r="BF125" s="157"/>
      <c r="BG125" s="157"/>
      <c r="BH125" s="157"/>
      <c r="BI125" s="157"/>
      <c r="BJ125" s="157"/>
      <c r="BK125" s="103"/>
      <c r="BL125" s="157"/>
      <c r="BM125" s="157"/>
      <c r="BN125" s="103"/>
      <c r="BO125" s="157"/>
      <c r="BP125" s="157"/>
      <c r="BQ125" s="103"/>
      <c r="BR125" s="157"/>
      <c r="BS125" s="103"/>
      <c r="BT125" s="157"/>
      <c r="BU125" s="103"/>
      <c r="BV125" s="158"/>
      <c r="BW125" s="292"/>
      <c r="BX125" s="149"/>
      <c r="BY125" s="149"/>
      <c r="BZ125" s="159"/>
      <c r="CA125" s="15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</row>
    <row r="126" spans="1:125" s="160" customFormat="1" ht="15.75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>
        <v>0</v>
      </c>
      <c r="V126" s="252">
        <v>2</v>
      </c>
      <c r="W126" s="252">
        <v>6</v>
      </c>
      <c r="X126" s="252">
        <v>0</v>
      </c>
      <c r="Y126" s="252">
        <v>2</v>
      </c>
      <c r="Z126" s="252">
        <v>0</v>
      </c>
      <c r="AA126" s="252">
        <v>0</v>
      </c>
      <c r="AB126" s="252">
        <v>1</v>
      </c>
      <c r="AC126" s="252">
        <v>0</v>
      </c>
      <c r="AD126" s="252">
        <v>0</v>
      </c>
      <c r="AE126" s="217" t="s">
        <v>156</v>
      </c>
      <c r="AF126" s="68" t="s">
        <v>46</v>
      </c>
      <c r="AG126" s="77"/>
      <c r="AH126" s="77"/>
      <c r="AI126" s="77"/>
      <c r="AJ126" s="77"/>
      <c r="AK126" s="77"/>
      <c r="AL126" s="77"/>
      <c r="AM126" s="77"/>
      <c r="AN126" s="77"/>
      <c r="AO126" s="78"/>
      <c r="AP126" s="78"/>
      <c r="AQ126" s="78"/>
      <c r="AR126" s="78"/>
      <c r="AS126" s="293"/>
      <c r="AT126" s="81"/>
      <c r="AU126" s="206">
        <v>0</v>
      </c>
      <c r="AV126" s="206">
        <v>0</v>
      </c>
      <c r="AW126" s="68">
        <v>0</v>
      </c>
      <c r="AX126" s="68">
        <v>0</v>
      </c>
      <c r="AY126" s="68">
        <v>500</v>
      </c>
      <c r="AZ126" s="81">
        <v>500</v>
      </c>
      <c r="BA126" s="272">
        <v>2020</v>
      </c>
      <c r="BB126" s="155"/>
      <c r="BC126" s="143"/>
      <c r="BD126" s="156"/>
      <c r="BE126" s="103"/>
      <c r="BF126" s="157"/>
      <c r="BG126" s="157"/>
      <c r="BH126" s="157"/>
      <c r="BI126" s="157"/>
      <c r="BJ126" s="157"/>
      <c r="BK126" s="103"/>
      <c r="BL126" s="157"/>
      <c r="BM126" s="157"/>
      <c r="BN126" s="103"/>
      <c r="BO126" s="157"/>
      <c r="BP126" s="157"/>
      <c r="BQ126" s="103"/>
      <c r="BR126" s="157"/>
      <c r="BS126" s="103"/>
      <c r="BT126" s="157"/>
      <c r="BU126" s="103"/>
      <c r="BV126" s="158"/>
      <c r="BW126" s="292"/>
      <c r="BX126" s="149"/>
      <c r="BY126" s="149"/>
      <c r="BZ126" s="159"/>
      <c r="CA126" s="15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</row>
    <row r="127" spans="1:125" s="160" customFormat="1" ht="31.5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>
        <v>0</v>
      </c>
      <c r="V127" s="252">
        <v>2</v>
      </c>
      <c r="W127" s="252">
        <v>6</v>
      </c>
      <c r="X127" s="252">
        <v>0</v>
      </c>
      <c r="Y127" s="252">
        <v>2</v>
      </c>
      <c r="Z127" s="252">
        <v>0</v>
      </c>
      <c r="AA127" s="252">
        <v>0</v>
      </c>
      <c r="AB127" s="252">
        <v>1</v>
      </c>
      <c r="AC127" s="252">
        <v>0</v>
      </c>
      <c r="AD127" s="252">
        <v>1</v>
      </c>
      <c r="AE127" s="225" t="s">
        <v>237</v>
      </c>
      <c r="AF127" s="68" t="s">
        <v>87</v>
      </c>
      <c r="AG127" s="77"/>
      <c r="AH127" s="77"/>
      <c r="AI127" s="77"/>
      <c r="AJ127" s="77"/>
      <c r="AK127" s="77"/>
      <c r="AL127" s="77"/>
      <c r="AM127" s="77"/>
      <c r="AN127" s="77"/>
      <c r="AO127" s="78"/>
      <c r="AP127" s="78"/>
      <c r="AQ127" s="78"/>
      <c r="AR127" s="78"/>
      <c r="AS127" s="293"/>
      <c r="AT127" s="81"/>
      <c r="AU127" s="206">
        <v>0</v>
      </c>
      <c r="AV127" s="206">
        <v>0</v>
      </c>
      <c r="AW127" s="68">
        <v>0</v>
      </c>
      <c r="AX127" s="68">
        <v>0</v>
      </c>
      <c r="AY127" s="68">
        <v>2</v>
      </c>
      <c r="AZ127" s="81">
        <v>2</v>
      </c>
      <c r="BA127" s="272">
        <v>2020</v>
      </c>
      <c r="BB127" s="155"/>
      <c r="BC127" s="143"/>
      <c r="BD127" s="156"/>
      <c r="BE127" s="103"/>
      <c r="BF127" s="157"/>
      <c r="BG127" s="157"/>
      <c r="BH127" s="157"/>
      <c r="BI127" s="157"/>
      <c r="BJ127" s="157"/>
      <c r="BK127" s="103"/>
      <c r="BL127" s="157"/>
      <c r="BM127" s="157"/>
      <c r="BN127" s="103"/>
      <c r="BO127" s="157"/>
      <c r="BP127" s="157"/>
      <c r="BQ127" s="103"/>
      <c r="BR127" s="157"/>
      <c r="BS127" s="103"/>
      <c r="BT127" s="157"/>
      <c r="BU127" s="103"/>
      <c r="BV127" s="158"/>
      <c r="BW127" s="292"/>
      <c r="BX127" s="149"/>
      <c r="BY127" s="149"/>
      <c r="BZ127" s="159"/>
      <c r="CA127" s="15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</row>
    <row r="128" spans="1:125" s="160" customFormat="1" ht="31.5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>
        <v>0</v>
      </c>
      <c r="V128" s="252">
        <v>2</v>
      </c>
      <c r="W128" s="252">
        <v>6</v>
      </c>
      <c r="X128" s="252">
        <v>0</v>
      </c>
      <c r="Y128" s="252">
        <v>2</v>
      </c>
      <c r="Z128" s="252">
        <v>0</v>
      </c>
      <c r="AA128" s="252">
        <v>0</v>
      </c>
      <c r="AB128" s="252">
        <v>2</v>
      </c>
      <c r="AC128" s="252">
        <v>0</v>
      </c>
      <c r="AD128" s="252">
        <v>0</v>
      </c>
      <c r="AE128" s="217" t="s">
        <v>157</v>
      </c>
      <c r="AF128" s="68" t="s">
        <v>46</v>
      </c>
      <c r="AG128" s="77"/>
      <c r="AH128" s="77"/>
      <c r="AI128" s="77"/>
      <c r="AJ128" s="77"/>
      <c r="AK128" s="77"/>
      <c r="AL128" s="77"/>
      <c r="AM128" s="77"/>
      <c r="AN128" s="77"/>
      <c r="AO128" s="78"/>
      <c r="AP128" s="78"/>
      <c r="AQ128" s="78"/>
      <c r="AR128" s="78"/>
      <c r="AS128" s="293"/>
      <c r="AT128" s="81"/>
      <c r="AU128" s="206">
        <v>0</v>
      </c>
      <c r="AV128" s="68">
        <v>0</v>
      </c>
      <c r="AW128" s="68">
        <v>300</v>
      </c>
      <c r="AX128" s="68">
        <v>0</v>
      </c>
      <c r="AY128" s="68">
        <v>0</v>
      </c>
      <c r="AZ128" s="68">
        <v>300</v>
      </c>
      <c r="BA128" s="272">
        <v>2020</v>
      </c>
      <c r="BB128" s="155"/>
      <c r="BC128" s="143"/>
      <c r="BD128" s="156"/>
      <c r="BE128" s="103"/>
      <c r="BF128" s="157"/>
      <c r="BG128" s="157"/>
      <c r="BH128" s="157"/>
      <c r="BI128" s="157"/>
      <c r="BJ128" s="157"/>
      <c r="BK128" s="103"/>
      <c r="BL128" s="157"/>
      <c r="BM128" s="157"/>
      <c r="BN128" s="103"/>
      <c r="BO128" s="157"/>
      <c r="BP128" s="157"/>
      <c r="BQ128" s="103"/>
      <c r="BR128" s="157"/>
      <c r="BS128" s="103"/>
      <c r="BT128" s="157"/>
      <c r="BU128" s="103"/>
      <c r="BV128" s="158"/>
      <c r="BW128" s="292"/>
      <c r="BX128" s="149"/>
      <c r="BY128" s="149"/>
      <c r="BZ128" s="159"/>
      <c r="CA128" s="15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</row>
    <row r="129" spans="1:125" s="160" customFormat="1" ht="31.5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>
        <v>0</v>
      </c>
      <c r="V129" s="252">
        <v>2</v>
      </c>
      <c r="W129" s="252">
        <v>6</v>
      </c>
      <c r="X129" s="252">
        <v>0</v>
      </c>
      <c r="Y129" s="252">
        <v>2</v>
      </c>
      <c r="Z129" s="252">
        <v>0</v>
      </c>
      <c r="AA129" s="252">
        <v>0</v>
      </c>
      <c r="AB129" s="252">
        <v>2</v>
      </c>
      <c r="AC129" s="252">
        <v>0</v>
      </c>
      <c r="AD129" s="252">
        <v>1</v>
      </c>
      <c r="AE129" s="225" t="s">
        <v>225</v>
      </c>
      <c r="AF129" s="68" t="s">
        <v>85</v>
      </c>
      <c r="AG129" s="77"/>
      <c r="AH129" s="77"/>
      <c r="AI129" s="77"/>
      <c r="AJ129" s="77"/>
      <c r="AK129" s="77"/>
      <c r="AL129" s="77"/>
      <c r="AM129" s="77"/>
      <c r="AN129" s="77"/>
      <c r="AO129" s="78"/>
      <c r="AP129" s="78"/>
      <c r="AQ129" s="78"/>
      <c r="AR129" s="78"/>
      <c r="AS129" s="293"/>
      <c r="AT129" s="81"/>
      <c r="AU129" s="206">
        <v>0</v>
      </c>
      <c r="AV129" s="68">
        <v>0</v>
      </c>
      <c r="AW129" s="68">
        <v>1</v>
      </c>
      <c r="AX129" s="68">
        <v>0</v>
      </c>
      <c r="AY129" s="68">
        <v>0</v>
      </c>
      <c r="AZ129" s="68">
        <v>1</v>
      </c>
      <c r="BA129" s="272">
        <v>2020</v>
      </c>
      <c r="BB129" s="155"/>
      <c r="BC129" s="143"/>
      <c r="BD129" s="156"/>
      <c r="BE129" s="103"/>
      <c r="BF129" s="157"/>
      <c r="BG129" s="157"/>
      <c r="BH129" s="157"/>
      <c r="BI129" s="157"/>
      <c r="BJ129" s="157"/>
      <c r="BK129" s="103"/>
      <c r="BL129" s="157"/>
      <c r="BM129" s="157"/>
      <c r="BN129" s="103"/>
      <c r="BO129" s="157"/>
      <c r="BP129" s="157"/>
      <c r="BQ129" s="103"/>
      <c r="BR129" s="157"/>
      <c r="BS129" s="103"/>
      <c r="BT129" s="157"/>
      <c r="BU129" s="103"/>
      <c r="BV129" s="158"/>
      <c r="BW129" s="292"/>
      <c r="BX129" s="149"/>
      <c r="BY129" s="149"/>
      <c r="BZ129" s="159"/>
      <c r="CA129" s="15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</row>
    <row r="130" spans="1:125" s="160" customFormat="1" ht="31.5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>
        <v>0</v>
      </c>
      <c r="V130" s="252">
        <v>2</v>
      </c>
      <c r="W130" s="252">
        <v>6</v>
      </c>
      <c r="X130" s="252">
        <v>0</v>
      </c>
      <c r="Y130" s="252">
        <v>2</v>
      </c>
      <c r="Z130" s="252">
        <v>0</v>
      </c>
      <c r="AA130" s="252">
        <v>0</v>
      </c>
      <c r="AB130" s="252">
        <v>3</v>
      </c>
      <c r="AC130" s="252">
        <v>0</v>
      </c>
      <c r="AD130" s="252">
        <v>0</v>
      </c>
      <c r="AE130" s="217" t="s">
        <v>158</v>
      </c>
      <c r="AF130" s="68" t="s">
        <v>46</v>
      </c>
      <c r="AG130" s="77"/>
      <c r="AH130" s="77"/>
      <c r="AI130" s="77"/>
      <c r="AJ130" s="77"/>
      <c r="AK130" s="77"/>
      <c r="AL130" s="77"/>
      <c r="AM130" s="77"/>
      <c r="AN130" s="77"/>
      <c r="AO130" s="78"/>
      <c r="AP130" s="78"/>
      <c r="AQ130" s="78"/>
      <c r="AR130" s="78"/>
      <c r="AS130" s="293"/>
      <c r="AT130" s="81"/>
      <c r="AU130" s="206">
        <v>0</v>
      </c>
      <c r="AV130" s="68">
        <v>0</v>
      </c>
      <c r="AW130" s="68">
        <v>0</v>
      </c>
      <c r="AX130" s="68">
        <v>300</v>
      </c>
      <c r="AY130" s="68">
        <v>0</v>
      </c>
      <c r="AZ130" s="81">
        <v>300</v>
      </c>
      <c r="BA130" s="272">
        <v>2020</v>
      </c>
      <c r="BB130" s="155"/>
      <c r="BC130" s="143"/>
      <c r="BD130" s="156"/>
      <c r="BE130" s="103"/>
      <c r="BF130" s="157"/>
      <c r="BG130" s="157"/>
      <c r="BH130" s="157"/>
      <c r="BI130" s="157"/>
      <c r="BJ130" s="157"/>
      <c r="BK130" s="103"/>
      <c r="BL130" s="157"/>
      <c r="BM130" s="157"/>
      <c r="BN130" s="103"/>
      <c r="BO130" s="157"/>
      <c r="BP130" s="157"/>
      <c r="BQ130" s="103"/>
      <c r="BR130" s="157"/>
      <c r="BS130" s="103"/>
      <c r="BT130" s="157"/>
      <c r="BU130" s="103"/>
      <c r="BV130" s="158"/>
      <c r="BW130" s="292"/>
      <c r="BX130" s="149"/>
      <c r="BY130" s="149"/>
      <c r="BZ130" s="159"/>
      <c r="CA130" s="15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</row>
    <row r="131" spans="1:125" s="160" customFormat="1" ht="31.5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>
        <v>0</v>
      </c>
      <c r="V131" s="252">
        <v>2</v>
      </c>
      <c r="W131" s="252">
        <v>6</v>
      </c>
      <c r="X131" s="252">
        <v>0</v>
      </c>
      <c r="Y131" s="252">
        <v>2</v>
      </c>
      <c r="Z131" s="252">
        <v>0</v>
      </c>
      <c r="AA131" s="252">
        <v>0</v>
      </c>
      <c r="AB131" s="252">
        <v>3</v>
      </c>
      <c r="AC131" s="252">
        <v>0</v>
      </c>
      <c r="AD131" s="252">
        <v>1</v>
      </c>
      <c r="AE131" s="225" t="s">
        <v>226</v>
      </c>
      <c r="AF131" s="68" t="s">
        <v>85</v>
      </c>
      <c r="AG131" s="77"/>
      <c r="AH131" s="77"/>
      <c r="AI131" s="77"/>
      <c r="AJ131" s="77"/>
      <c r="AK131" s="77"/>
      <c r="AL131" s="77"/>
      <c r="AM131" s="77"/>
      <c r="AN131" s="77"/>
      <c r="AO131" s="78"/>
      <c r="AP131" s="78"/>
      <c r="AQ131" s="78"/>
      <c r="AR131" s="78"/>
      <c r="AS131" s="293"/>
      <c r="AT131" s="81"/>
      <c r="AU131" s="206">
        <v>0</v>
      </c>
      <c r="AV131" s="68">
        <v>0</v>
      </c>
      <c r="AW131" s="68">
        <v>0</v>
      </c>
      <c r="AX131" s="68">
        <v>5</v>
      </c>
      <c r="AY131" s="68">
        <v>0</v>
      </c>
      <c r="AZ131" s="81">
        <v>5</v>
      </c>
      <c r="BA131" s="81">
        <v>2020</v>
      </c>
      <c r="BB131" s="155"/>
      <c r="BC131" s="143"/>
      <c r="BD131" s="156"/>
      <c r="BE131" s="103"/>
      <c r="BF131" s="157"/>
      <c r="BG131" s="157"/>
      <c r="BH131" s="157"/>
      <c r="BI131" s="157"/>
      <c r="BJ131" s="157"/>
      <c r="BK131" s="103"/>
      <c r="BL131" s="157"/>
      <c r="BM131" s="157"/>
      <c r="BN131" s="103"/>
      <c r="BO131" s="157"/>
      <c r="BP131" s="157"/>
      <c r="BQ131" s="103"/>
      <c r="BR131" s="157"/>
      <c r="BS131" s="103"/>
      <c r="BT131" s="157"/>
      <c r="BU131" s="103"/>
      <c r="BV131" s="158"/>
      <c r="BW131" s="292"/>
      <c r="BX131" s="149"/>
      <c r="BY131" s="149"/>
      <c r="BZ131" s="159"/>
      <c r="CA131" s="15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</row>
    <row r="132" spans="1:125" s="160" customFormat="1" ht="15.75" hidden="1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141"/>
      <c r="AF132" s="68"/>
      <c r="AG132" s="77"/>
      <c r="AH132" s="77"/>
      <c r="AI132" s="77"/>
      <c r="AJ132" s="77"/>
      <c r="AK132" s="77"/>
      <c r="AL132" s="77"/>
      <c r="AM132" s="77"/>
      <c r="AN132" s="77"/>
      <c r="AO132" s="78"/>
      <c r="AP132" s="78"/>
      <c r="AQ132" s="78"/>
      <c r="AR132" s="78"/>
      <c r="AS132" s="293"/>
      <c r="AT132" s="81"/>
      <c r="AU132" s="206">
        <v>0</v>
      </c>
      <c r="AV132" s="68">
        <v>0</v>
      </c>
      <c r="AW132" s="68">
        <v>0</v>
      </c>
      <c r="AX132" s="68"/>
      <c r="AY132" s="68"/>
      <c r="AZ132" s="81"/>
      <c r="BA132" s="81"/>
      <c r="BB132" s="155"/>
      <c r="BC132" s="143"/>
      <c r="BD132" s="156"/>
      <c r="BE132" s="103"/>
      <c r="BF132" s="157"/>
      <c r="BG132" s="157"/>
      <c r="BH132" s="157"/>
      <c r="BI132" s="157"/>
      <c r="BJ132" s="157"/>
      <c r="BK132" s="103"/>
      <c r="BL132" s="157"/>
      <c r="BM132" s="157"/>
      <c r="BN132" s="103"/>
      <c r="BO132" s="157"/>
      <c r="BP132" s="157"/>
      <c r="BQ132" s="103"/>
      <c r="BR132" s="157"/>
      <c r="BS132" s="103"/>
      <c r="BT132" s="157"/>
      <c r="BU132" s="103"/>
      <c r="BV132" s="158"/>
      <c r="BW132" s="292"/>
      <c r="BX132" s="149"/>
      <c r="BY132" s="149"/>
      <c r="BZ132" s="159"/>
      <c r="CA132" s="15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</row>
    <row r="133" spans="1:125" s="160" customFormat="1" ht="31.5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>
        <v>0</v>
      </c>
      <c r="V133" s="252">
        <v>2</v>
      </c>
      <c r="W133" s="252">
        <v>6</v>
      </c>
      <c r="X133" s="252">
        <v>0</v>
      </c>
      <c r="Y133" s="252">
        <v>2</v>
      </c>
      <c r="Z133" s="252">
        <v>0</v>
      </c>
      <c r="AA133" s="252">
        <v>0</v>
      </c>
      <c r="AB133" s="252">
        <v>4</v>
      </c>
      <c r="AC133" s="252">
        <v>0</v>
      </c>
      <c r="AD133" s="252">
        <v>0</v>
      </c>
      <c r="AE133" s="217" t="s">
        <v>159</v>
      </c>
      <c r="AF133" s="68" t="s">
        <v>46</v>
      </c>
      <c r="AG133" s="77"/>
      <c r="AH133" s="77"/>
      <c r="AI133" s="77"/>
      <c r="AJ133" s="77"/>
      <c r="AK133" s="77"/>
      <c r="AL133" s="77"/>
      <c r="AM133" s="77"/>
      <c r="AN133" s="77"/>
      <c r="AO133" s="78"/>
      <c r="AP133" s="78"/>
      <c r="AQ133" s="78"/>
      <c r="AR133" s="78"/>
      <c r="AS133" s="293"/>
      <c r="AT133" s="81"/>
      <c r="AU133" s="206">
        <v>0</v>
      </c>
      <c r="AV133" s="68">
        <v>0</v>
      </c>
      <c r="AW133" s="68">
        <v>0</v>
      </c>
      <c r="AX133" s="68">
        <v>0</v>
      </c>
      <c r="AY133" s="68">
        <v>300</v>
      </c>
      <c r="AZ133" s="81">
        <v>300</v>
      </c>
      <c r="BA133" s="81">
        <v>2020</v>
      </c>
      <c r="BB133" s="155"/>
      <c r="BC133" s="143"/>
      <c r="BD133" s="156"/>
      <c r="BE133" s="103"/>
      <c r="BF133" s="157"/>
      <c r="BG133" s="157"/>
      <c r="BH133" s="157"/>
      <c r="BI133" s="157"/>
      <c r="BJ133" s="157"/>
      <c r="BK133" s="103"/>
      <c r="BL133" s="157"/>
      <c r="BM133" s="157"/>
      <c r="BN133" s="103"/>
      <c r="BO133" s="157"/>
      <c r="BP133" s="157"/>
      <c r="BQ133" s="103"/>
      <c r="BR133" s="157"/>
      <c r="BS133" s="103"/>
      <c r="BT133" s="157"/>
      <c r="BU133" s="103"/>
      <c r="BV133" s="158"/>
      <c r="BW133" s="292"/>
      <c r="BX133" s="149"/>
      <c r="BY133" s="149"/>
      <c r="BZ133" s="159"/>
      <c r="CA133" s="15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</row>
    <row r="134" spans="1:125" s="160" customFormat="1" ht="37.5" customHeight="1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>
        <v>0</v>
      </c>
      <c r="V134" s="252">
        <v>2</v>
      </c>
      <c r="W134" s="252">
        <v>6</v>
      </c>
      <c r="X134" s="252">
        <v>0</v>
      </c>
      <c r="Y134" s="252">
        <v>2</v>
      </c>
      <c r="Z134" s="252">
        <v>0</v>
      </c>
      <c r="AA134" s="252">
        <v>0</v>
      </c>
      <c r="AB134" s="252">
        <v>4</v>
      </c>
      <c r="AC134" s="252">
        <v>0</v>
      </c>
      <c r="AD134" s="252">
        <v>1</v>
      </c>
      <c r="AE134" s="225" t="s">
        <v>227</v>
      </c>
      <c r="AF134" s="68" t="s">
        <v>85</v>
      </c>
      <c r="AG134" s="77"/>
      <c r="AH134" s="77"/>
      <c r="AI134" s="77"/>
      <c r="AJ134" s="77"/>
      <c r="AK134" s="77"/>
      <c r="AL134" s="77"/>
      <c r="AM134" s="77"/>
      <c r="AN134" s="77"/>
      <c r="AO134" s="78"/>
      <c r="AP134" s="78"/>
      <c r="AQ134" s="78"/>
      <c r="AR134" s="78"/>
      <c r="AS134" s="293"/>
      <c r="AT134" s="81"/>
      <c r="AU134" s="206">
        <v>0</v>
      </c>
      <c r="AV134" s="68">
        <v>0</v>
      </c>
      <c r="AW134" s="68">
        <v>0</v>
      </c>
      <c r="AX134" s="68">
        <v>0</v>
      </c>
      <c r="AY134" s="68">
        <v>1</v>
      </c>
      <c r="AZ134" s="81">
        <v>1</v>
      </c>
      <c r="BA134" s="81">
        <v>2020</v>
      </c>
      <c r="BB134" s="155"/>
      <c r="BC134" s="143"/>
      <c r="BD134" s="156"/>
      <c r="BE134" s="103"/>
      <c r="BF134" s="157"/>
      <c r="BG134" s="157"/>
      <c r="BH134" s="157"/>
      <c r="BI134" s="157"/>
      <c r="BJ134" s="157"/>
      <c r="BK134" s="103"/>
      <c r="BL134" s="157"/>
      <c r="BM134" s="157"/>
      <c r="BN134" s="103"/>
      <c r="BO134" s="157"/>
      <c r="BP134" s="157"/>
      <c r="BQ134" s="103"/>
      <c r="BR134" s="157"/>
      <c r="BS134" s="103"/>
      <c r="BT134" s="157"/>
      <c r="BU134" s="103"/>
      <c r="BV134" s="158"/>
      <c r="BW134" s="292"/>
      <c r="BX134" s="149"/>
      <c r="BY134" s="149"/>
      <c r="BZ134" s="159"/>
      <c r="CA134" s="15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</row>
    <row r="135" spans="1:125" s="160" customFormat="1" ht="53.25" customHeight="1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>
        <v>0</v>
      </c>
      <c r="V135" s="252">
        <v>2</v>
      </c>
      <c r="W135" s="252">
        <v>7</v>
      </c>
      <c r="X135" s="252">
        <v>0</v>
      </c>
      <c r="Y135" s="252">
        <v>0</v>
      </c>
      <c r="Z135" s="252">
        <v>0</v>
      </c>
      <c r="AA135" s="252">
        <v>0</v>
      </c>
      <c r="AB135" s="252">
        <v>0</v>
      </c>
      <c r="AC135" s="252">
        <v>0</v>
      </c>
      <c r="AD135" s="252">
        <v>0</v>
      </c>
      <c r="AE135" s="220" t="s">
        <v>68</v>
      </c>
      <c r="AF135" s="68" t="s">
        <v>107</v>
      </c>
      <c r="AG135" s="77"/>
      <c r="AH135" s="77"/>
      <c r="AI135" s="77"/>
      <c r="AJ135" s="77"/>
      <c r="AK135" s="77"/>
      <c r="AL135" s="77"/>
      <c r="AM135" s="77"/>
      <c r="AN135" s="77"/>
      <c r="AO135" s="78"/>
      <c r="AP135" s="78"/>
      <c r="AQ135" s="78"/>
      <c r="AR135" s="78"/>
      <c r="AS135" s="293"/>
      <c r="AT135" s="81"/>
      <c r="AU135" s="206">
        <v>3470.222</v>
      </c>
      <c r="AV135" s="68">
        <v>4540</v>
      </c>
      <c r="AW135" s="68">
        <v>3690</v>
      </c>
      <c r="AX135" s="68">
        <v>3590</v>
      </c>
      <c r="AY135" s="68">
        <v>3590</v>
      </c>
      <c r="AZ135" s="264" t="s">
        <v>182</v>
      </c>
      <c r="BA135" s="81">
        <v>2020</v>
      </c>
      <c r="BB135" s="155"/>
      <c r="BC135" s="143"/>
      <c r="BD135" s="156"/>
      <c r="BE135" s="103"/>
      <c r="BF135" s="157"/>
      <c r="BG135" s="157"/>
      <c r="BH135" s="157"/>
      <c r="BI135" s="157"/>
      <c r="BJ135" s="157"/>
      <c r="BK135" s="103"/>
      <c r="BL135" s="157"/>
      <c r="BM135" s="157"/>
      <c r="BN135" s="103"/>
      <c r="BO135" s="157"/>
      <c r="BP135" s="157"/>
      <c r="BQ135" s="103"/>
      <c r="BR135" s="157"/>
      <c r="BS135" s="103"/>
      <c r="BT135" s="157"/>
      <c r="BU135" s="103"/>
      <c r="BV135" s="158"/>
      <c r="BW135" s="292"/>
      <c r="BX135" s="149"/>
      <c r="BY135" s="149"/>
      <c r="BZ135" s="159"/>
      <c r="CA135" s="15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</row>
    <row r="136" spans="1:125" s="160" customFormat="1" ht="31.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>
        <v>0</v>
      </c>
      <c r="V136" s="252">
        <v>2</v>
      </c>
      <c r="W136" s="252">
        <v>7</v>
      </c>
      <c r="X136" s="252">
        <v>0</v>
      </c>
      <c r="Y136" s="252">
        <v>1</v>
      </c>
      <c r="Z136" s="252">
        <v>0</v>
      </c>
      <c r="AA136" s="252">
        <v>0</v>
      </c>
      <c r="AB136" s="252">
        <v>0</v>
      </c>
      <c r="AC136" s="252">
        <v>0</v>
      </c>
      <c r="AD136" s="252">
        <v>0</v>
      </c>
      <c r="AE136" s="244" t="s">
        <v>93</v>
      </c>
      <c r="AF136" s="68" t="s">
        <v>107</v>
      </c>
      <c r="AG136" s="77"/>
      <c r="AH136" s="77"/>
      <c r="AI136" s="77"/>
      <c r="AJ136" s="77"/>
      <c r="AK136" s="77"/>
      <c r="AL136" s="77"/>
      <c r="AM136" s="77"/>
      <c r="AN136" s="77"/>
      <c r="AO136" s="78"/>
      <c r="AP136" s="78"/>
      <c r="AQ136" s="78"/>
      <c r="AR136" s="78"/>
      <c r="AS136" s="293"/>
      <c r="AT136" s="81"/>
      <c r="AU136" s="206">
        <v>3470.222</v>
      </c>
      <c r="AV136" s="68">
        <v>3590</v>
      </c>
      <c r="AW136" s="68">
        <v>3590</v>
      </c>
      <c r="AX136" s="68">
        <v>3590</v>
      </c>
      <c r="AY136" s="68">
        <v>3590</v>
      </c>
      <c r="AZ136" s="264">
        <v>17830.222</v>
      </c>
      <c r="BA136" s="81">
        <v>2020</v>
      </c>
      <c r="BB136" s="155"/>
      <c r="BC136" s="143"/>
      <c r="BD136" s="156"/>
      <c r="BE136" s="103"/>
      <c r="BF136" s="157"/>
      <c r="BG136" s="157"/>
      <c r="BH136" s="157"/>
      <c r="BI136" s="157"/>
      <c r="BJ136" s="157"/>
      <c r="BK136" s="103"/>
      <c r="BL136" s="157"/>
      <c r="BM136" s="157"/>
      <c r="BN136" s="103"/>
      <c r="BO136" s="157"/>
      <c r="BP136" s="157"/>
      <c r="BQ136" s="103"/>
      <c r="BR136" s="157"/>
      <c r="BS136" s="103"/>
      <c r="BT136" s="157"/>
      <c r="BU136" s="103"/>
      <c r="BV136" s="158"/>
      <c r="BW136" s="292"/>
      <c r="BX136" s="149"/>
      <c r="BY136" s="149"/>
      <c r="BZ136" s="159"/>
      <c r="CA136" s="15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</row>
    <row r="137" spans="1:125" s="160" customFormat="1" ht="31.5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>
        <v>0</v>
      </c>
      <c r="V137" s="252">
        <v>2</v>
      </c>
      <c r="W137" s="252">
        <v>7</v>
      </c>
      <c r="X137" s="252">
        <v>0</v>
      </c>
      <c r="Y137" s="252">
        <v>1</v>
      </c>
      <c r="Z137" s="252">
        <v>0</v>
      </c>
      <c r="AA137" s="252">
        <v>0</v>
      </c>
      <c r="AB137" s="252">
        <v>0</v>
      </c>
      <c r="AC137" s="252">
        <v>0</v>
      </c>
      <c r="AD137" s="252">
        <v>1</v>
      </c>
      <c r="AE137" s="168" t="s">
        <v>228</v>
      </c>
      <c r="AF137" s="68" t="s">
        <v>90</v>
      </c>
      <c r="AG137" s="77"/>
      <c r="AH137" s="77"/>
      <c r="AI137" s="77"/>
      <c r="AJ137" s="77"/>
      <c r="AK137" s="77"/>
      <c r="AL137" s="77"/>
      <c r="AM137" s="77"/>
      <c r="AN137" s="77"/>
      <c r="AO137" s="78"/>
      <c r="AP137" s="78"/>
      <c r="AQ137" s="78"/>
      <c r="AR137" s="78"/>
      <c r="AS137" s="293"/>
      <c r="AT137" s="81"/>
      <c r="AU137" s="206">
        <v>200</v>
      </c>
      <c r="AV137" s="68">
        <v>220</v>
      </c>
      <c r="AW137" s="68">
        <v>220</v>
      </c>
      <c r="AX137" s="68">
        <v>220</v>
      </c>
      <c r="AY137" s="68">
        <v>220</v>
      </c>
      <c r="AZ137" s="81">
        <v>1080</v>
      </c>
      <c r="BA137" s="81">
        <v>2020</v>
      </c>
      <c r="BB137" s="155"/>
      <c r="BC137" s="143"/>
      <c r="BD137" s="156"/>
      <c r="BE137" s="103"/>
      <c r="BF137" s="157"/>
      <c r="BG137" s="157"/>
      <c r="BH137" s="157"/>
      <c r="BI137" s="157"/>
      <c r="BJ137" s="157"/>
      <c r="BK137" s="103"/>
      <c r="BL137" s="157"/>
      <c r="BM137" s="157"/>
      <c r="BN137" s="103"/>
      <c r="BO137" s="157"/>
      <c r="BP137" s="157"/>
      <c r="BQ137" s="103"/>
      <c r="BR137" s="157"/>
      <c r="BS137" s="103"/>
      <c r="BT137" s="157"/>
      <c r="BU137" s="103"/>
      <c r="BV137" s="158"/>
      <c r="BW137" s="292"/>
      <c r="BX137" s="149"/>
      <c r="BY137" s="149"/>
      <c r="BZ137" s="159"/>
      <c r="CA137" s="15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</row>
    <row r="138" spans="1:125" s="160" customFormat="1" ht="31.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>
        <v>0</v>
      </c>
      <c r="V138" s="252">
        <v>2</v>
      </c>
      <c r="W138" s="252">
        <v>7</v>
      </c>
      <c r="X138" s="252">
        <v>0</v>
      </c>
      <c r="Y138" s="252">
        <v>1</v>
      </c>
      <c r="Z138" s="252">
        <v>0</v>
      </c>
      <c r="AA138" s="252">
        <v>0</v>
      </c>
      <c r="AB138" s="252">
        <v>1</v>
      </c>
      <c r="AC138" s="252">
        <v>0</v>
      </c>
      <c r="AD138" s="252">
        <v>0</v>
      </c>
      <c r="AE138" s="223" t="s">
        <v>160</v>
      </c>
      <c r="AF138" s="68" t="s">
        <v>107</v>
      </c>
      <c r="AG138" s="77"/>
      <c r="AH138" s="77"/>
      <c r="AI138" s="77"/>
      <c r="AJ138" s="77"/>
      <c r="AK138" s="77"/>
      <c r="AL138" s="77"/>
      <c r="AM138" s="77"/>
      <c r="AN138" s="77"/>
      <c r="AO138" s="78"/>
      <c r="AP138" s="78"/>
      <c r="AQ138" s="78"/>
      <c r="AR138" s="78"/>
      <c r="AS138" s="293"/>
      <c r="AT138" s="81"/>
      <c r="AU138" s="206">
        <v>3470.222</v>
      </c>
      <c r="AV138" s="68">
        <v>3590</v>
      </c>
      <c r="AW138" s="68">
        <v>3590</v>
      </c>
      <c r="AX138" s="68">
        <v>3590</v>
      </c>
      <c r="AY138" s="68">
        <v>3590</v>
      </c>
      <c r="AZ138" s="264">
        <v>17830.222</v>
      </c>
      <c r="BA138" s="81">
        <v>2020</v>
      </c>
      <c r="BB138" s="155"/>
      <c r="BC138" s="143"/>
      <c r="BD138" s="156"/>
      <c r="BE138" s="103"/>
      <c r="BF138" s="157"/>
      <c r="BG138" s="157"/>
      <c r="BH138" s="157"/>
      <c r="BI138" s="157"/>
      <c r="BJ138" s="157"/>
      <c r="BK138" s="103"/>
      <c r="BL138" s="157"/>
      <c r="BM138" s="157"/>
      <c r="BN138" s="103"/>
      <c r="BO138" s="157"/>
      <c r="BP138" s="157"/>
      <c r="BQ138" s="103"/>
      <c r="BR138" s="157"/>
      <c r="BS138" s="103"/>
      <c r="BT138" s="157"/>
      <c r="BU138" s="103"/>
      <c r="BV138" s="158"/>
      <c r="BW138" s="292"/>
      <c r="BX138" s="149"/>
      <c r="BY138" s="149"/>
      <c r="BZ138" s="159"/>
      <c r="CA138" s="15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</row>
    <row r="139" spans="1:125" s="160" customFormat="1" ht="15.75">
      <c r="A139" s="252">
        <v>7</v>
      </c>
      <c r="B139" s="252">
        <v>0</v>
      </c>
      <c r="C139" s="252">
        <v>5</v>
      </c>
      <c r="D139" s="252">
        <v>0</v>
      </c>
      <c r="E139" s="252">
        <v>8</v>
      </c>
      <c r="F139" s="252">
        <v>0</v>
      </c>
      <c r="G139" s="252">
        <v>1</v>
      </c>
      <c r="H139" s="252">
        <v>0</v>
      </c>
      <c r="I139" s="252">
        <v>2</v>
      </c>
      <c r="J139" s="252">
        <v>7</v>
      </c>
      <c r="K139" s="252">
        <v>0</v>
      </c>
      <c r="L139" s="252">
        <v>1</v>
      </c>
      <c r="M139" s="252">
        <v>4</v>
      </c>
      <c r="N139" s="252">
        <v>0</v>
      </c>
      <c r="O139" s="252">
        <v>0</v>
      </c>
      <c r="P139" s="252">
        <v>1</v>
      </c>
      <c r="Q139" s="252" t="s">
        <v>132</v>
      </c>
      <c r="R139" s="252"/>
      <c r="S139" s="252"/>
      <c r="T139" s="252"/>
      <c r="U139" s="252">
        <v>0</v>
      </c>
      <c r="V139" s="252">
        <v>2</v>
      </c>
      <c r="W139" s="252">
        <v>7</v>
      </c>
      <c r="X139" s="252">
        <v>0</v>
      </c>
      <c r="Y139" s="252">
        <v>1</v>
      </c>
      <c r="Z139" s="252">
        <v>0</v>
      </c>
      <c r="AA139" s="252">
        <v>0</v>
      </c>
      <c r="AB139" s="252">
        <v>1</v>
      </c>
      <c r="AC139" s="252">
        <v>0</v>
      </c>
      <c r="AD139" s="252">
        <v>0</v>
      </c>
      <c r="AE139" s="224" t="s">
        <v>95</v>
      </c>
      <c r="AF139" s="68" t="s">
        <v>97</v>
      </c>
      <c r="AG139" s="77"/>
      <c r="AH139" s="77"/>
      <c r="AI139" s="77"/>
      <c r="AJ139" s="77"/>
      <c r="AK139" s="77"/>
      <c r="AL139" s="77"/>
      <c r="AM139" s="77"/>
      <c r="AN139" s="77"/>
      <c r="AO139" s="78"/>
      <c r="AP139" s="78"/>
      <c r="AQ139" s="78"/>
      <c r="AR139" s="78"/>
      <c r="AS139" s="293"/>
      <c r="AT139" s="81"/>
      <c r="AU139" s="206">
        <v>3461.222</v>
      </c>
      <c r="AV139" s="68">
        <v>3581</v>
      </c>
      <c r="AW139" s="68">
        <v>3581</v>
      </c>
      <c r="AX139" s="68">
        <v>3581</v>
      </c>
      <c r="AY139" s="68">
        <v>3581</v>
      </c>
      <c r="AZ139" s="264" t="s">
        <v>168</v>
      </c>
      <c r="BA139" s="81">
        <v>2020</v>
      </c>
      <c r="BB139" s="155"/>
      <c r="BC139" s="143"/>
      <c r="BD139" s="156"/>
      <c r="BE139" s="103"/>
      <c r="BF139" s="157"/>
      <c r="BG139" s="157"/>
      <c r="BH139" s="157"/>
      <c r="BI139" s="157"/>
      <c r="BJ139" s="157"/>
      <c r="BK139" s="103"/>
      <c r="BL139" s="157"/>
      <c r="BM139" s="157"/>
      <c r="BN139" s="103"/>
      <c r="BO139" s="157"/>
      <c r="BP139" s="157"/>
      <c r="BQ139" s="103"/>
      <c r="BR139" s="157"/>
      <c r="BS139" s="103"/>
      <c r="BT139" s="157"/>
      <c r="BU139" s="103"/>
      <c r="BV139" s="158"/>
      <c r="BW139" s="292"/>
      <c r="BX139" s="149"/>
      <c r="BY139" s="149"/>
      <c r="BZ139" s="159"/>
      <c r="CA139" s="15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</row>
    <row r="140" spans="1:125" s="160" customFormat="1" ht="15.75">
      <c r="A140" s="252">
        <v>7</v>
      </c>
      <c r="B140" s="252">
        <v>0</v>
      </c>
      <c r="C140" s="252">
        <v>5</v>
      </c>
      <c r="D140" s="252">
        <v>0</v>
      </c>
      <c r="E140" s="252">
        <v>8</v>
      </c>
      <c r="F140" s="252">
        <v>0</v>
      </c>
      <c r="G140" s="252">
        <v>1</v>
      </c>
      <c r="H140" s="252">
        <v>0</v>
      </c>
      <c r="I140" s="252">
        <v>2</v>
      </c>
      <c r="J140" s="252">
        <v>7</v>
      </c>
      <c r="K140" s="252">
        <v>0</v>
      </c>
      <c r="L140" s="252">
        <v>1</v>
      </c>
      <c r="M140" s="252">
        <v>4</v>
      </c>
      <c r="N140" s="252">
        <v>0</v>
      </c>
      <c r="O140" s="252">
        <v>0</v>
      </c>
      <c r="P140" s="252">
        <v>1</v>
      </c>
      <c r="Q140" s="252" t="s">
        <v>133</v>
      </c>
      <c r="R140" s="252"/>
      <c r="S140" s="252"/>
      <c r="T140" s="252"/>
      <c r="U140" s="252">
        <v>0</v>
      </c>
      <c r="V140" s="252">
        <v>2</v>
      </c>
      <c r="W140" s="252">
        <v>7</v>
      </c>
      <c r="X140" s="252">
        <v>0</v>
      </c>
      <c r="Y140" s="252">
        <v>1</v>
      </c>
      <c r="Z140" s="252">
        <v>0</v>
      </c>
      <c r="AA140" s="252">
        <v>0</v>
      </c>
      <c r="AB140" s="252">
        <v>1</v>
      </c>
      <c r="AC140" s="252">
        <v>0</v>
      </c>
      <c r="AD140" s="252">
        <v>0</v>
      </c>
      <c r="AE140" s="224" t="s">
        <v>96</v>
      </c>
      <c r="AF140" s="68" t="s">
        <v>46</v>
      </c>
      <c r="AG140" s="77"/>
      <c r="AH140" s="77"/>
      <c r="AI140" s="77"/>
      <c r="AJ140" s="77"/>
      <c r="AK140" s="77"/>
      <c r="AL140" s="77"/>
      <c r="AM140" s="77"/>
      <c r="AN140" s="77"/>
      <c r="AO140" s="78"/>
      <c r="AP140" s="78"/>
      <c r="AQ140" s="78"/>
      <c r="AR140" s="78"/>
      <c r="AS140" s="293"/>
      <c r="AT140" s="81"/>
      <c r="AU140" s="206">
        <v>9</v>
      </c>
      <c r="AV140" s="68">
        <v>9</v>
      </c>
      <c r="AW140" s="68">
        <v>9</v>
      </c>
      <c r="AX140" s="68">
        <v>9</v>
      </c>
      <c r="AY140" s="68">
        <v>9</v>
      </c>
      <c r="AZ140" s="81">
        <v>45</v>
      </c>
      <c r="BA140" s="81">
        <v>2020</v>
      </c>
      <c r="BB140" s="155"/>
      <c r="BC140" s="143"/>
      <c r="BD140" s="156"/>
      <c r="BE140" s="103"/>
      <c r="BF140" s="157"/>
      <c r="BG140" s="157"/>
      <c r="BH140" s="157"/>
      <c r="BI140" s="157"/>
      <c r="BJ140" s="157"/>
      <c r="BK140" s="103"/>
      <c r="BL140" s="157"/>
      <c r="BM140" s="157"/>
      <c r="BN140" s="103"/>
      <c r="BO140" s="157"/>
      <c r="BP140" s="157"/>
      <c r="BQ140" s="103"/>
      <c r="BR140" s="157"/>
      <c r="BS140" s="103"/>
      <c r="BT140" s="157"/>
      <c r="BU140" s="103"/>
      <c r="BV140" s="158"/>
      <c r="BW140" s="292"/>
      <c r="BX140" s="149"/>
      <c r="BY140" s="149"/>
      <c r="BZ140" s="159"/>
      <c r="CA140" s="15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</row>
    <row r="141" spans="1:125" s="160" customFormat="1" ht="31.5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>
        <v>0</v>
      </c>
      <c r="V141" s="252">
        <v>2</v>
      </c>
      <c r="W141" s="252">
        <v>7</v>
      </c>
      <c r="X141" s="252">
        <v>0</v>
      </c>
      <c r="Y141" s="252">
        <v>1</v>
      </c>
      <c r="Z141" s="252">
        <v>0</v>
      </c>
      <c r="AA141" s="252">
        <v>0</v>
      </c>
      <c r="AB141" s="252">
        <v>1</v>
      </c>
      <c r="AC141" s="252">
        <v>0</v>
      </c>
      <c r="AD141" s="252">
        <v>1</v>
      </c>
      <c r="AE141" s="168" t="s">
        <v>229</v>
      </c>
      <c r="AF141" s="68" t="s">
        <v>90</v>
      </c>
      <c r="AG141" s="77"/>
      <c r="AH141" s="77"/>
      <c r="AI141" s="77"/>
      <c r="AJ141" s="77"/>
      <c r="AK141" s="77"/>
      <c r="AL141" s="77"/>
      <c r="AM141" s="77"/>
      <c r="AN141" s="77"/>
      <c r="AO141" s="78"/>
      <c r="AP141" s="78"/>
      <c r="AQ141" s="78"/>
      <c r="AR141" s="78"/>
      <c r="AS141" s="293"/>
      <c r="AT141" s="81"/>
      <c r="AU141" s="206">
        <v>200</v>
      </c>
      <c r="AV141" s="68">
        <v>220</v>
      </c>
      <c r="AW141" s="68">
        <v>220</v>
      </c>
      <c r="AX141" s="68">
        <v>220</v>
      </c>
      <c r="AY141" s="68">
        <v>220</v>
      </c>
      <c r="AZ141" s="81">
        <v>1080</v>
      </c>
      <c r="BA141" s="81">
        <v>2020</v>
      </c>
      <c r="BB141" s="155"/>
      <c r="BC141" s="143"/>
      <c r="BD141" s="156"/>
      <c r="BE141" s="103"/>
      <c r="BF141" s="157"/>
      <c r="BG141" s="157"/>
      <c r="BH141" s="157"/>
      <c r="BI141" s="157"/>
      <c r="BJ141" s="157"/>
      <c r="BK141" s="103"/>
      <c r="BL141" s="157"/>
      <c r="BM141" s="157"/>
      <c r="BN141" s="103"/>
      <c r="BO141" s="157"/>
      <c r="BP141" s="157"/>
      <c r="BQ141" s="103"/>
      <c r="BR141" s="157"/>
      <c r="BS141" s="103"/>
      <c r="BT141" s="157"/>
      <c r="BU141" s="103"/>
      <c r="BV141" s="158"/>
      <c r="BW141" s="292"/>
      <c r="BX141" s="149"/>
      <c r="BY141" s="149"/>
      <c r="BZ141" s="159"/>
      <c r="CA141" s="15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</row>
    <row r="142" spans="1:125" s="160" customFormat="1" ht="31.5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>
        <v>0</v>
      </c>
      <c r="V142" s="252">
        <v>2</v>
      </c>
      <c r="W142" s="252">
        <v>7</v>
      </c>
      <c r="X142" s="252">
        <v>0</v>
      </c>
      <c r="Y142" s="252">
        <v>2</v>
      </c>
      <c r="Z142" s="252">
        <v>0</v>
      </c>
      <c r="AA142" s="252">
        <v>0</v>
      </c>
      <c r="AB142" s="252">
        <v>0</v>
      </c>
      <c r="AC142" s="252">
        <v>0</v>
      </c>
      <c r="AD142" s="252">
        <v>0</v>
      </c>
      <c r="AE142" s="244" t="s">
        <v>94</v>
      </c>
      <c r="AF142" s="68" t="s">
        <v>46</v>
      </c>
      <c r="AG142" s="77"/>
      <c r="AH142" s="77"/>
      <c r="AI142" s="77"/>
      <c r="AJ142" s="77"/>
      <c r="AK142" s="77"/>
      <c r="AL142" s="77"/>
      <c r="AM142" s="77"/>
      <c r="AN142" s="77"/>
      <c r="AO142" s="78"/>
      <c r="AP142" s="78"/>
      <c r="AQ142" s="78"/>
      <c r="AR142" s="78"/>
      <c r="AS142" s="293"/>
      <c r="AT142" s="81"/>
      <c r="AU142" s="206">
        <v>0</v>
      </c>
      <c r="AV142" s="68">
        <v>950</v>
      </c>
      <c r="AW142" s="68">
        <v>100</v>
      </c>
      <c r="AX142" s="68">
        <v>0</v>
      </c>
      <c r="AY142" s="68">
        <v>0</v>
      </c>
      <c r="AZ142" s="81">
        <v>1050</v>
      </c>
      <c r="BA142" s="81">
        <v>2020</v>
      </c>
      <c r="BB142" s="155"/>
      <c r="BC142" s="143"/>
      <c r="BD142" s="156"/>
      <c r="BE142" s="103"/>
      <c r="BF142" s="157"/>
      <c r="BG142" s="157"/>
      <c r="BH142" s="157"/>
      <c r="BI142" s="157"/>
      <c r="BJ142" s="157"/>
      <c r="BK142" s="103"/>
      <c r="BL142" s="157"/>
      <c r="BM142" s="157"/>
      <c r="BN142" s="103"/>
      <c r="BO142" s="157"/>
      <c r="BP142" s="157"/>
      <c r="BQ142" s="103"/>
      <c r="BR142" s="157"/>
      <c r="BS142" s="103"/>
      <c r="BT142" s="157"/>
      <c r="BU142" s="103"/>
      <c r="BV142" s="158"/>
      <c r="BW142" s="292"/>
      <c r="BX142" s="149"/>
      <c r="BY142" s="149"/>
      <c r="BZ142" s="159"/>
      <c r="CA142" s="15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</row>
    <row r="143" spans="1:125" s="160" customFormat="1" ht="31.5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>
        <v>0</v>
      </c>
      <c r="V143" s="252">
        <v>2</v>
      </c>
      <c r="W143" s="252">
        <v>7</v>
      </c>
      <c r="X143" s="252">
        <v>0</v>
      </c>
      <c r="Y143" s="252">
        <v>2</v>
      </c>
      <c r="Z143" s="252">
        <v>0</v>
      </c>
      <c r="AA143" s="252">
        <v>0</v>
      </c>
      <c r="AB143" s="252">
        <v>0</v>
      </c>
      <c r="AC143" s="252">
        <v>0</v>
      </c>
      <c r="AD143" s="252">
        <v>0</v>
      </c>
      <c r="AE143" s="168" t="s">
        <v>230</v>
      </c>
      <c r="AF143" s="68" t="s">
        <v>90</v>
      </c>
      <c r="AG143" s="77"/>
      <c r="AH143" s="77"/>
      <c r="AI143" s="77"/>
      <c r="AJ143" s="77"/>
      <c r="AK143" s="77"/>
      <c r="AL143" s="77"/>
      <c r="AM143" s="77"/>
      <c r="AN143" s="77"/>
      <c r="AO143" s="78"/>
      <c r="AP143" s="78"/>
      <c r="AQ143" s="78"/>
      <c r="AR143" s="78"/>
      <c r="AS143" s="293"/>
      <c r="AT143" s="81"/>
      <c r="AU143" s="206">
        <v>0</v>
      </c>
      <c r="AV143" s="68">
        <v>11</v>
      </c>
      <c r="AW143" s="68">
        <v>1</v>
      </c>
      <c r="AX143" s="68">
        <v>0</v>
      </c>
      <c r="AY143" s="68">
        <v>0</v>
      </c>
      <c r="AZ143" s="81">
        <v>12</v>
      </c>
      <c r="BA143" s="81">
        <v>2020</v>
      </c>
      <c r="BB143" s="155"/>
      <c r="BC143" s="143"/>
      <c r="BD143" s="156"/>
      <c r="BE143" s="103"/>
      <c r="BF143" s="157"/>
      <c r="BG143" s="157"/>
      <c r="BH143" s="157"/>
      <c r="BI143" s="157"/>
      <c r="BJ143" s="157"/>
      <c r="BK143" s="103"/>
      <c r="BL143" s="157"/>
      <c r="BM143" s="157"/>
      <c r="BN143" s="103"/>
      <c r="BO143" s="157"/>
      <c r="BP143" s="157"/>
      <c r="BQ143" s="103"/>
      <c r="BR143" s="157"/>
      <c r="BS143" s="103"/>
      <c r="BT143" s="157"/>
      <c r="BU143" s="103"/>
      <c r="BV143" s="158"/>
      <c r="BW143" s="292"/>
      <c r="BX143" s="149"/>
      <c r="BY143" s="149"/>
      <c r="BZ143" s="159"/>
      <c r="CA143" s="15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</row>
    <row r="144" spans="1:125" s="160" customFormat="1" ht="31.5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>
        <v>0</v>
      </c>
      <c r="V144" s="252">
        <v>2</v>
      </c>
      <c r="W144" s="252">
        <v>7</v>
      </c>
      <c r="X144" s="252">
        <v>0</v>
      </c>
      <c r="Y144" s="252">
        <v>2</v>
      </c>
      <c r="Z144" s="252">
        <v>0</v>
      </c>
      <c r="AA144" s="252">
        <v>0</v>
      </c>
      <c r="AB144" s="252">
        <v>1</v>
      </c>
      <c r="AC144" s="252">
        <v>0</v>
      </c>
      <c r="AD144" s="252">
        <v>0</v>
      </c>
      <c r="AE144" s="223" t="s">
        <v>161</v>
      </c>
      <c r="AF144" s="68" t="s">
        <v>46</v>
      </c>
      <c r="AG144" s="77"/>
      <c r="AH144" s="77"/>
      <c r="AI144" s="77"/>
      <c r="AJ144" s="77"/>
      <c r="AK144" s="77"/>
      <c r="AL144" s="77"/>
      <c r="AM144" s="77"/>
      <c r="AN144" s="77"/>
      <c r="AO144" s="78"/>
      <c r="AP144" s="78"/>
      <c r="AQ144" s="78"/>
      <c r="AR144" s="78"/>
      <c r="AS144" s="293"/>
      <c r="AT144" s="81"/>
      <c r="AU144" s="206">
        <v>0</v>
      </c>
      <c r="AV144" s="68">
        <v>900</v>
      </c>
      <c r="AW144" s="68">
        <v>0</v>
      </c>
      <c r="AX144" s="68">
        <v>0</v>
      </c>
      <c r="AY144" s="68">
        <v>0</v>
      </c>
      <c r="AZ144" s="81">
        <v>900</v>
      </c>
      <c r="BA144" s="81">
        <v>2020</v>
      </c>
      <c r="BB144" s="155"/>
      <c r="BC144" s="143"/>
      <c r="BD144" s="156"/>
      <c r="BE144" s="103"/>
      <c r="BF144" s="157"/>
      <c r="BG144" s="157"/>
      <c r="BH144" s="157"/>
      <c r="BI144" s="157"/>
      <c r="BJ144" s="157"/>
      <c r="BK144" s="103"/>
      <c r="BL144" s="157"/>
      <c r="BM144" s="157"/>
      <c r="BN144" s="103"/>
      <c r="BO144" s="157"/>
      <c r="BP144" s="157"/>
      <c r="BQ144" s="103"/>
      <c r="BR144" s="157"/>
      <c r="BS144" s="103"/>
      <c r="BT144" s="157"/>
      <c r="BU144" s="103"/>
      <c r="BV144" s="158"/>
      <c r="BW144" s="292"/>
      <c r="BX144" s="149"/>
      <c r="BY144" s="149"/>
      <c r="BZ144" s="159"/>
      <c r="CA144" s="15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</row>
    <row r="145" spans="1:125" s="160" customFormat="1" ht="31.5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>
        <v>0</v>
      </c>
      <c r="V145" s="252">
        <v>2</v>
      </c>
      <c r="W145" s="252">
        <v>7</v>
      </c>
      <c r="X145" s="252">
        <v>0</v>
      </c>
      <c r="Y145" s="252">
        <v>2</v>
      </c>
      <c r="Z145" s="252">
        <v>0</v>
      </c>
      <c r="AA145" s="252">
        <v>0</v>
      </c>
      <c r="AB145" s="252">
        <v>1</v>
      </c>
      <c r="AC145" s="252">
        <v>0</v>
      </c>
      <c r="AD145" s="252">
        <v>1</v>
      </c>
      <c r="AE145" s="168" t="s">
        <v>231</v>
      </c>
      <c r="AF145" s="68" t="s">
        <v>85</v>
      </c>
      <c r="AG145" s="77"/>
      <c r="AH145" s="77"/>
      <c r="AI145" s="77"/>
      <c r="AJ145" s="77"/>
      <c r="AK145" s="77"/>
      <c r="AL145" s="77"/>
      <c r="AM145" s="77"/>
      <c r="AN145" s="77"/>
      <c r="AO145" s="78"/>
      <c r="AP145" s="78"/>
      <c r="AQ145" s="78"/>
      <c r="AR145" s="78"/>
      <c r="AS145" s="293"/>
      <c r="AT145" s="81"/>
      <c r="AU145" s="206">
        <v>0</v>
      </c>
      <c r="AV145" s="68">
        <v>1</v>
      </c>
      <c r="AW145" s="68">
        <v>0</v>
      </c>
      <c r="AX145" s="68">
        <v>0</v>
      </c>
      <c r="AY145" s="68">
        <v>0</v>
      </c>
      <c r="AZ145" s="81">
        <v>1</v>
      </c>
      <c r="BA145" s="81">
        <v>2020</v>
      </c>
      <c r="BB145" s="155"/>
      <c r="BC145" s="143"/>
      <c r="BD145" s="156"/>
      <c r="BE145" s="103"/>
      <c r="BF145" s="157"/>
      <c r="BG145" s="157"/>
      <c r="BH145" s="157"/>
      <c r="BI145" s="157"/>
      <c r="BJ145" s="157"/>
      <c r="BK145" s="103"/>
      <c r="BL145" s="157"/>
      <c r="BM145" s="157"/>
      <c r="BN145" s="103"/>
      <c r="BO145" s="157"/>
      <c r="BP145" s="157"/>
      <c r="BQ145" s="103"/>
      <c r="BR145" s="157"/>
      <c r="BS145" s="103"/>
      <c r="BT145" s="157"/>
      <c r="BU145" s="103"/>
      <c r="BV145" s="158"/>
      <c r="BW145" s="292"/>
      <c r="BX145" s="149"/>
      <c r="BY145" s="149"/>
      <c r="BZ145" s="159"/>
      <c r="CA145" s="15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</row>
    <row r="146" spans="1:125" s="160" customFormat="1" ht="31.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>
        <v>0</v>
      </c>
      <c r="V146" s="252">
        <v>2</v>
      </c>
      <c r="W146" s="252">
        <v>7</v>
      </c>
      <c r="X146" s="252">
        <v>0</v>
      </c>
      <c r="Y146" s="252">
        <v>2</v>
      </c>
      <c r="Z146" s="252">
        <v>0</v>
      </c>
      <c r="AA146" s="252">
        <v>0</v>
      </c>
      <c r="AB146" s="252">
        <v>2</v>
      </c>
      <c r="AC146" s="252">
        <v>0</v>
      </c>
      <c r="AD146" s="252">
        <v>0</v>
      </c>
      <c r="AE146" s="223" t="s">
        <v>162</v>
      </c>
      <c r="AF146" s="68" t="s">
        <v>46</v>
      </c>
      <c r="AG146" s="77"/>
      <c r="AH146" s="77"/>
      <c r="AI146" s="77"/>
      <c r="AJ146" s="77"/>
      <c r="AK146" s="77"/>
      <c r="AL146" s="77"/>
      <c r="AM146" s="77"/>
      <c r="AN146" s="77"/>
      <c r="AO146" s="78"/>
      <c r="AP146" s="78"/>
      <c r="AQ146" s="78"/>
      <c r="AR146" s="78"/>
      <c r="AS146" s="293"/>
      <c r="AT146" s="81"/>
      <c r="AU146" s="206">
        <v>0</v>
      </c>
      <c r="AV146" s="68">
        <v>0</v>
      </c>
      <c r="AW146" s="68">
        <v>100</v>
      </c>
      <c r="AX146" s="68">
        <v>0</v>
      </c>
      <c r="AY146" s="68">
        <v>0</v>
      </c>
      <c r="AZ146" s="81">
        <v>100</v>
      </c>
      <c r="BA146" s="81">
        <v>2020</v>
      </c>
      <c r="BB146" s="155"/>
      <c r="BC146" s="143"/>
      <c r="BD146" s="156"/>
      <c r="BE146" s="103"/>
      <c r="BF146" s="157"/>
      <c r="BG146" s="157"/>
      <c r="BH146" s="157"/>
      <c r="BI146" s="157"/>
      <c r="BJ146" s="157"/>
      <c r="BK146" s="103"/>
      <c r="BL146" s="157"/>
      <c r="BM146" s="157"/>
      <c r="BN146" s="103"/>
      <c r="BO146" s="157"/>
      <c r="BP146" s="157"/>
      <c r="BQ146" s="103"/>
      <c r="BR146" s="157"/>
      <c r="BS146" s="103"/>
      <c r="BT146" s="157"/>
      <c r="BU146" s="103"/>
      <c r="BV146" s="158"/>
      <c r="BW146" s="292"/>
      <c r="BX146" s="149"/>
      <c r="BY146" s="149"/>
      <c r="BZ146" s="159"/>
      <c r="CA146" s="15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</row>
    <row r="147" spans="1:125" s="160" customFormat="1" ht="31.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>
        <v>0</v>
      </c>
      <c r="V147" s="252">
        <v>2</v>
      </c>
      <c r="W147" s="252">
        <v>7</v>
      </c>
      <c r="X147" s="252">
        <v>0</v>
      </c>
      <c r="Y147" s="252">
        <v>2</v>
      </c>
      <c r="Z147" s="252">
        <v>0</v>
      </c>
      <c r="AA147" s="252">
        <v>0</v>
      </c>
      <c r="AB147" s="252">
        <v>2</v>
      </c>
      <c r="AC147" s="252">
        <v>0</v>
      </c>
      <c r="AD147" s="252">
        <v>1</v>
      </c>
      <c r="AE147" s="168" t="s">
        <v>232</v>
      </c>
      <c r="AF147" s="68" t="s">
        <v>85</v>
      </c>
      <c r="AG147" s="77"/>
      <c r="AH147" s="77"/>
      <c r="AI147" s="77"/>
      <c r="AJ147" s="77"/>
      <c r="AK147" s="77"/>
      <c r="AL147" s="77"/>
      <c r="AM147" s="77"/>
      <c r="AN147" s="77"/>
      <c r="AO147" s="78"/>
      <c r="AP147" s="78"/>
      <c r="AQ147" s="78"/>
      <c r="AR147" s="78"/>
      <c r="AS147" s="293"/>
      <c r="AT147" s="81"/>
      <c r="AU147" s="206">
        <v>0</v>
      </c>
      <c r="AV147" s="68">
        <v>0</v>
      </c>
      <c r="AW147" s="68">
        <v>1</v>
      </c>
      <c r="AX147" s="68">
        <v>0</v>
      </c>
      <c r="AY147" s="68">
        <v>0</v>
      </c>
      <c r="AZ147" s="81">
        <v>1</v>
      </c>
      <c r="BA147" s="81">
        <v>2020</v>
      </c>
      <c r="BB147" s="155"/>
      <c r="BC147" s="143"/>
      <c r="BD147" s="156"/>
      <c r="BE147" s="103"/>
      <c r="BF147" s="157"/>
      <c r="BG147" s="157"/>
      <c r="BH147" s="157"/>
      <c r="BI147" s="157"/>
      <c r="BJ147" s="157"/>
      <c r="BK147" s="103"/>
      <c r="BL147" s="157"/>
      <c r="BM147" s="157"/>
      <c r="BN147" s="103"/>
      <c r="BO147" s="157"/>
      <c r="BP147" s="157"/>
      <c r="BQ147" s="103"/>
      <c r="BR147" s="157"/>
      <c r="BS147" s="103"/>
      <c r="BT147" s="157"/>
      <c r="BU147" s="103"/>
      <c r="BV147" s="158"/>
      <c r="BW147" s="292"/>
      <c r="BX147" s="149"/>
      <c r="BY147" s="149"/>
      <c r="BZ147" s="159"/>
      <c r="CA147" s="15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</row>
    <row r="148" spans="1:125" s="160" customFormat="1" ht="31.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>
        <v>0</v>
      </c>
      <c r="V148" s="252">
        <v>2</v>
      </c>
      <c r="W148" s="252">
        <v>7</v>
      </c>
      <c r="X148" s="252">
        <v>0</v>
      </c>
      <c r="Y148" s="252">
        <v>2</v>
      </c>
      <c r="Z148" s="252">
        <v>0</v>
      </c>
      <c r="AA148" s="252">
        <v>0</v>
      </c>
      <c r="AB148" s="252">
        <v>3</v>
      </c>
      <c r="AC148" s="252">
        <v>0</v>
      </c>
      <c r="AD148" s="252">
        <v>0</v>
      </c>
      <c r="AE148" s="217" t="s">
        <v>163</v>
      </c>
      <c r="AF148" s="68" t="s">
        <v>46</v>
      </c>
      <c r="AG148" s="77"/>
      <c r="AH148" s="77"/>
      <c r="AI148" s="77"/>
      <c r="AJ148" s="77"/>
      <c r="AK148" s="77"/>
      <c r="AL148" s="77"/>
      <c r="AM148" s="77"/>
      <c r="AN148" s="77"/>
      <c r="AO148" s="78"/>
      <c r="AP148" s="78"/>
      <c r="AQ148" s="78"/>
      <c r="AR148" s="78"/>
      <c r="AS148" s="293"/>
      <c r="AT148" s="81"/>
      <c r="AU148" s="206">
        <v>0</v>
      </c>
      <c r="AV148" s="68">
        <v>50</v>
      </c>
      <c r="AW148" s="68">
        <v>0</v>
      </c>
      <c r="AX148" s="68">
        <v>0</v>
      </c>
      <c r="AY148" s="68">
        <v>0</v>
      </c>
      <c r="AZ148" s="81">
        <v>50</v>
      </c>
      <c r="BA148" s="81">
        <v>2020</v>
      </c>
      <c r="BB148" s="155"/>
      <c r="BC148" s="143"/>
      <c r="BD148" s="156"/>
      <c r="BE148" s="103"/>
      <c r="BF148" s="157"/>
      <c r="BG148" s="157"/>
      <c r="BH148" s="157"/>
      <c r="BI148" s="157"/>
      <c r="BJ148" s="157"/>
      <c r="BK148" s="103"/>
      <c r="BL148" s="157"/>
      <c r="BM148" s="157"/>
      <c r="BN148" s="103"/>
      <c r="BO148" s="157"/>
      <c r="BP148" s="157"/>
      <c r="BQ148" s="103"/>
      <c r="BR148" s="157"/>
      <c r="BS148" s="103"/>
      <c r="BT148" s="157"/>
      <c r="BU148" s="103"/>
      <c r="BV148" s="158"/>
      <c r="BW148" s="292"/>
      <c r="BX148" s="149"/>
      <c r="BY148" s="149"/>
      <c r="BZ148" s="159"/>
      <c r="CA148" s="15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</row>
    <row r="149" spans="1:125" s="160" customFormat="1" ht="31.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>
        <v>0</v>
      </c>
      <c r="V149" s="252">
        <v>2</v>
      </c>
      <c r="W149" s="252">
        <v>7</v>
      </c>
      <c r="X149" s="252">
        <v>0</v>
      </c>
      <c r="Y149" s="252">
        <v>2</v>
      </c>
      <c r="Z149" s="252">
        <v>0</v>
      </c>
      <c r="AA149" s="252">
        <v>0</v>
      </c>
      <c r="AB149" s="252">
        <v>3</v>
      </c>
      <c r="AC149" s="252">
        <v>0</v>
      </c>
      <c r="AD149" s="252">
        <v>1</v>
      </c>
      <c r="AE149" s="141" t="s">
        <v>233</v>
      </c>
      <c r="AF149" s="68" t="s">
        <v>85</v>
      </c>
      <c r="AG149" s="77"/>
      <c r="AH149" s="77"/>
      <c r="AI149" s="77"/>
      <c r="AJ149" s="77"/>
      <c r="AK149" s="77"/>
      <c r="AL149" s="77"/>
      <c r="AM149" s="77"/>
      <c r="AN149" s="77"/>
      <c r="AO149" s="78"/>
      <c r="AP149" s="78"/>
      <c r="AQ149" s="78"/>
      <c r="AR149" s="78"/>
      <c r="AS149" s="293"/>
      <c r="AT149" s="81"/>
      <c r="AU149" s="206">
        <v>0</v>
      </c>
      <c r="AV149" s="68">
        <v>10</v>
      </c>
      <c r="AW149" s="68">
        <v>0</v>
      </c>
      <c r="AX149" s="68">
        <v>0</v>
      </c>
      <c r="AY149" s="68">
        <v>0</v>
      </c>
      <c r="AZ149" s="81">
        <v>10</v>
      </c>
      <c r="BA149" s="81">
        <v>2020</v>
      </c>
      <c r="BB149" s="155"/>
      <c r="BC149" s="143"/>
      <c r="BD149" s="156"/>
      <c r="BE149" s="103">
        <v>12</v>
      </c>
      <c r="BF149" s="157"/>
      <c r="BG149" s="157"/>
      <c r="BH149" s="157"/>
      <c r="BI149" s="157"/>
      <c r="BJ149" s="157"/>
      <c r="BK149" s="103">
        <v>12</v>
      </c>
      <c r="BL149" s="157"/>
      <c r="BM149" s="157"/>
      <c r="BN149" s="103">
        <v>12</v>
      </c>
      <c r="BO149" s="157"/>
      <c r="BP149" s="157"/>
      <c r="BQ149" s="103">
        <v>12</v>
      </c>
      <c r="BR149" s="157"/>
      <c r="BS149" s="103">
        <v>12</v>
      </c>
      <c r="BT149" s="157"/>
      <c r="BU149" s="103">
        <v>12</v>
      </c>
      <c r="BV149" s="158"/>
      <c r="BW149" s="292"/>
      <c r="BX149" s="149"/>
      <c r="BY149" s="149"/>
      <c r="BZ149" s="159"/>
      <c r="CA149" s="15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</row>
    <row r="150" spans="1:125" s="176" customFormat="1" ht="31.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>
        <v>7</v>
      </c>
      <c r="S150" s="252">
        <v>3</v>
      </c>
      <c r="T150" s="252">
        <v>0</v>
      </c>
      <c r="U150" s="252">
        <v>0</v>
      </c>
      <c r="V150" s="252">
        <v>2</v>
      </c>
      <c r="W150" s="252">
        <v>8</v>
      </c>
      <c r="X150" s="252">
        <v>0</v>
      </c>
      <c r="Y150" s="252">
        <v>0</v>
      </c>
      <c r="Z150" s="252">
        <v>0</v>
      </c>
      <c r="AA150" s="252">
        <v>0</v>
      </c>
      <c r="AB150" s="252">
        <v>0</v>
      </c>
      <c r="AC150" s="252">
        <v>0</v>
      </c>
      <c r="AD150" s="252">
        <v>0</v>
      </c>
      <c r="AE150" s="246" t="s">
        <v>115</v>
      </c>
      <c r="AF150" s="247" t="s">
        <v>97</v>
      </c>
      <c r="AG150" s="77"/>
      <c r="AH150" s="77"/>
      <c r="AI150" s="77"/>
      <c r="AJ150" s="77"/>
      <c r="AK150" s="77"/>
      <c r="AL150" s="77"/>
      <c r="AM150" s="77"/>
      <c r="AN150" s="77"/>
      <c r="AO150" s="78"/>
      <c r="AP150" s="78"/>
      <c r="AQ150" s="78"/>
      <c r="AR150" s="78"/>
      <c r="AS150" s="293"/>
      <c r="AT150" s="81"/>
      <c r="AU150" s="248">
        <v>169.55</v>
      </c>
      <c r="AV150" s="248">
        <v>169.55</v>
      </c>
      <c r="AW150" s="248">
        <v>169.55</v>
      </c>
      <c r="AX150" s="248">
        <v>169.55</v>
      </c>
      <c r="AY150" s="248">
        <v>169.55</v>
      </c>
      <c r="AZ150" s="249">
        <v>847.75</v>
      </c>
      <c r="BA150" s="81">
        <v>2020</v>
      </c>
      <c r="BB150" s="169"/>
      <c r="BC150" s="170"/>
      <c r="BD150" s="170"/>
      <c r="BE150" s="171">
        <f>AL150</f>
        <v>0</v>
      </c>
      <c r="BF150" s="172"/>
      <c r="BG150" s="172"/>
      <c r="BH150" s="172"/>
      <c r="BI150" s="172"/>
      <c r="BJ150" s="172"/>
      <c r="BK150" s="172">
        <f>BE150</f>
        <v>0</v>
      </c>
      <c r="BL150" s="172"/>
      <c r="BM150" s="172"/>
      <c r="BN150" s="172">
        <f>BK150</f>
        <v>0</v>
      </c>
      <c r="BO150" s="172"/>
      <c r="BP150" s="172"/>
      <c r="BQ150" s="172">
        <f>BN150</f>
        <v>0</v>
      </c>
      <c r="BR150" s="172"/>
      <c r="BS150" s="172">
        <v>2357936</v>
      </c>
      <c r="BT150" s="172"/>
      <c r="BU150" s="172">
        <v>2357936</v>
      </c>
      <c r="BV150" s="173"/>
      <c r="BW150" s="113"/>
      <c r="BX150" s="174"/>
      <c r="BY150" s="174"/>
      <c r="BZ150" s="175"/>
      <c r="CA150" s="175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</row>
    <row r="151" spans="1:125" s="115" customFormat="1" ht="31.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252">
        <v>0</v>
      </c>
      <c r="V151" s="252">
        <v>2</v>
      </c>
      <c r="W151" s="252">
        <v>8</v>
      </c>
      <c r="X151" s="252">
        <v>0</v>
      </c>
      <c r="Y151" s="252">
        <v>1</v>
      </c>
      <c r="Z151" s="252">
        <v>0</v>
      </c>
      <c r="AA151" s="252">
        <v>0</v>
      </c>
      <c r="AB151" s="252">
        <v>0</v>
      </c>
      <c r="AC151" s="252">
        <v>0</v>
      </c>
      <c r="AD151" s="252">
        <v>0</v>
      </c>
      <c r="AE151" s="233" t="s">
        <v>125</v>
      </c>
      <c r="AF151" s="68" t="s">
        <v>97</v>
      </c>
      <c r="AG151" s="77"/>
      <c r="AH151" s="77"/>
      <c r="AI151" s="77"/>
      <c r="AJ151" s="77"/>
      <c r="AK151" s="77"/>
      <c r="AL151" s="77"/>
      <c r="AM151" s="77"/>
      <c r="AN151" s="77"/>
      <c r="AO151" s="78"/>
      <c r="AP151" s="78"/>
      <c r="AQ151" s="78"/>
      <c r="AR151" s="78"/>
      <c r="AS151" s="177"/>
      <c r="AT151" s="81"/>
      <c r="AU151" s="206">
        <v>169.55</v>
      </c>
      <c r="AV151" s="206">
        <v>169.55</v>
      </c>
      <c r="AW151" s="206">
        <v>169.55</v>
      </c>
      <c r="AX151" s="206">
        <v>169.55</v>
      </c>
      <c r="AY151" s="206">
        <v>169.55</v>
      </c>
      <c r="AZ151" s="261" t="s">
        <v>175</v>
      </c>
      <c r="BA151" s="81">
        <v>2020</v>
      </c>
      <c r="BB151" s="109"/>
      <c r="BC151" s="110"/>
      <c r="BD151" s="110"/>
      <c r="BE151" s="92"/>
      <c r="BF151" s="111"/>
      <c r="BG151" s="111"/>
      <c r="BH151" s="111"/>
      <c r="BI151" s="111"/>
      <c r="BJ151" s="111"/>
      <c r="BK151" s="92"/>
      <c r="BL151" s="111"/>
      <c r="BM151" s="111"/>
      <c r="BN151" s="92"/>
      <c r="BO151" s="111"/>
      <c r="BP151" s="111"/>
      <c r="BQ151" s="92"/>
      <c r="BR151" s="111"/>
      <c r="BS151" s="92"/>
      <c r="BT151" s="111"/>
      <c r="BU151" s="92"/>
      <c r="BV151" s="152"/>
      <c r="BW151" s="117"/>
      <c r="BX151" s="114"/>
      <c r="BY151" s="114"/>
      <c r="BZ151" s="178"/>
      <c r="CA151" s="178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</row>
    <row r="152" spans="1:125" s="115" customFormat="1" ht="31.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252">
        <v>0</v>
      </c>
      <c r="V152" s="252">
        <v>2</v>
      </c>
      <c r="W152" s="252">
        <v>8</v>
      </c>
      <c r="X152" s="252">
        <v>0</v>
      </c>
      <c r="Y152" s="252">
        <v>1</v>
      </c>
      <c r="Z152" s="252">
        <v>0</v>
      </c>
      <c r="AA152" s="252">
        <v>0</v>
      </c>
      <c r="AB152" s="252">
        <v>0</v>
      </c>
      <c r="AC152" s="252">
        <v>0</v>
      </c>
      <c r="AD152" s="252">
        <v>1</v>
      </c>
      <c r="AE152" s="225" t="s">
        <v>234</v>
      </c>
      <c r="AF152" s="68" t="s">
        <v>86</v>
      </c>
      <c r="AG152" s="77"/>
      <c r="AH152" s="77"/>
      <c r="AI152" s="77"/>
      <c r="AJ152" s="77"/>
      <c r="AK152" s="77"/>
      <c r="AL152" s="77"/>
      <c r="AM152" s="77"/>
      <c r="AN152" s="77"/>
      <c r="AO152" s="78"/>
      <c r="AP152" s="78"/>
      <c r="AQ152" s="78"/>
      <c r="AR152" s="78"/>
      <c r="AS152" s="177"/>
      <c r="AT152" s="81"/>
      <c r="AU152" s="206">
        <v>507</v>
      </c>
      <c r="AV152" s="261">
        <v>507</v>
      </c>
      <c r="AW152" s="261">
        <v>507</v>
      </c>
      <c r="AX152" s="261" t="s">
        <v>171</v>
      </c>
      <c r="AY152" s="261" t="s">
        <v>171</v>
      </c>
      <c r="AZ152" s="261" t="s">
        <v>172</v>
      </c>
      <c r="BA152" s="81">
        <v>2020</v>
      </c>
      <c r="BB152" s="109"/>
      <c r="BC152" s="110"/>
      <c r="BD152" s="110"/>
      <c r="BE152" s="92"/>
      <c r="BF152" s="111"/>
      <c r="BG152" s="111"/>
      <c r="BH152" s="111"/>
      <c r="BI152" s="111"/>
      <c r="BJ152" s="111"/>
      <c r="BK152" s="92"/>
      <c r="BL152" s="111"/>
      <c r="BM152" s="111"/>
      <c r="BN152" s="92"/>
      <c r="BO152" s="111"/>
      <c r="BP152" s="111"/>
      <c r="BQ152" s="92"/>
      <c r="BR152" s="111"/>
      <c r="BS152" s="92"/>
      <c r="BT152" s="111"/>
      <c r="BU152" s="92"/>
      <c r="BV152" s="152"/>
      <c r="BW152" s="117"/>
      <c r="BX152" s="114"/>
      <c r="BY152" s="114"/>
      <c r="BZ152" s="178"/>
      <c r="CA152" s="178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</row>
    <row r="153" spans="1:125" s="140" customFormat="1" ht="47.25">
      <c r="A153" s="252">
        <v>7</v>
      </c>
      <c r="B153" s="252">
        <v>0</v>
      </c>
      <c r="C153" s="252">
        <v>5</v>
      </c>
      <c r="D153" s="252">
        <v>0</v>
      </c>
      <c r="E153" s="252">
        <v>2</v>
      </c>
      <c r="F153" s="252">
        <v>0</v>
      </c>
      <c r="G153" s="252">
        <v>3</v>
      </c>
      <c r="H153" s="252">
        <v>0</v>
      </c>
      <c r="I153" s="252">
        <v>2</v>
      </c>
      <c r="J153" s="252">
        <v>8</v>
      </c>
      <c r="K153" s="252">
        <v>0</v>
      </c>
      <c r="L153" s="252">
        <v>1</v>
      </c>
      <c r="M153" s="252">
        <v>5</v>
      </c>
      <c r="N153" s="252">
        <v>1</v>
      </c>
      <c r="O153" s="252">
        <v>1</v>
      </c>
      <c r="P153" s="252">
        <v>8</v>
      </c>
      <c r="Q153" s="252" t="s">
        <v>128</v>
      </c>
      <c r="R153" s="252"/>
      <c r="S153" s="252"/>
      <c r="T153" s="252"/>
      <c r="U153" s="252">
        <v>0</v>
      </c>
      <c r="V153" s="252">
        <v>2</v>
      </c>
      <c r="W153" s="252">
        <v>8</v>
      </c>
      <c r="X153" s="252">
        <v>0</v>
      </c>
      <c r="Y153" s="252">
        <v>1</v>
      </c>
      <c r="Z153" s="252">
        <v>0</v>
      </c>
      <c r="AA153" s="252">
        <v>0</v>
      </c>
      <c r="AB153" s="252">
        <v>1</v>
      </c>
      <c r="AC153" s="252">
        <v>0</v>
      </c>
      <c r="AD153" s="252">
        <v>0</v>
      </c>
      <c r="AE153" s="234" t="s">
        <v>127</v>
      </c>
      <c r="AF153" s="68" t="s">
        <v>46</v>
      </c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177"/>
      <c r="AT153" s="99"/>
      <c r="AU153" s="206">
        <v>169.4</v>
      </c>
      <c r="AV153" s="206">
        <v>169.4</v>
      </c>
      <c r="AW153" s="206">
        <v>169.4</v>
      </c>
      <c r="AX153" s="206">
        <v>169.4</v>
      </c>
      <c r="AY153" s="206">
        <v>169.4</v>
      </c>
      <c r="AZ153" s="261">
        <v>847</v>
      </c>
      <c r="BA153" s="81">
        <v>2020</v>
      </c>
      <c r="BB153" s="134"/>
      <c r="BC153" s="135"/>
      <c r="BD153" s="135"/>
      <c r="BE153" s="136" t="e">
        <f>#REF!</f>
        <v>#REF!</v>
      </c>
      <c r="BF153" s="136" t="e">
        <f>#REF!</f>
        <v>#REF!</v>
      </c>
      <c r="BG153" s="136" t="e">
        <f>#REF!</f>
        <v>#REF!</v>
      </c>
      <c r="BH153" s="136" t="e">
        <f>#REF!</f>
        <v>#REF!</v>
      </c>
      <c r="BI153" s="136" t="e">
        <f>#REF!</f>
        <v>#REF!</v>
      </c>
      <c r="BJ153" s="136" t="e">
        <f>#REF!</f>
        <v>#REF!</v>
      </c>
      <c r="BK153" s="136" t="e">
        <f>#REF!</f>
        <v>#REF!</v>
      </c>
      <c r="BL153" s="136" t="e">
        <f>#REF!</f>
        <v>#REF!</v>
      </c>
      <c r="BM153" s="136" t="e">
        <f>#REF!</f>
        <v>#REF!</v>
      </c>
      <c r="BN153" s="136" t="e">
        <f>#REF!</f>
        <v>#REF!</v>
      </c>
      <c r="BO153" s="136" t="e">
        <f>#REF!</f>
        <v>#REF!</v>
      </c>
      <c r="BP153" s="136" t="e">
        <f>#REF!</f>
        <v>#REF!</v>
      </c>
      <c r="BQ153" s="136" t="e">
        <f>#REF!</f>
        <v>#REF!</v>
      </c>
      <c r="BR153" s="136" t="e">
        <f>#REF!</f>
        <v>#REF!</v>
      </c>
      <c r="BS153" s="136" t="e">
        <f>#REF!</f>
        <v>#REF!</v>
      </c>
      <c r="BT153" s="136" t="e">
        <f>#REF!</f>
        <v>#REF!</v>
      </c>
      <c r="BU153" s="136" t="e">
        <f>#REF!</f>
        <v>#REF!</v>
      </c>
      <c r="BV153" s="137" t="e">
        <f>BE153+BK153+BN153+BQ153+BS153+BU153</f>
        <v>#REF!</v>
      </c>
      <c r="BW153" s="113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8"/>
      <c r="DG153" s="138"/>
      <c r="DH153" s="138"/>
      <c r="DI153" s="138"/>
      <c r="DJ153" s="138"/>
      <c r="DK153" s="138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</row>
    <row r="154" spans="1:125" s="140" customFormat="1" ht="31.5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>
        <v>0</v>
      </c>
      <c r="V154" s="252">
        <v>2</v>
      </c>
      <c r="W154" s="252">
        <v>8</v>
      </c>
      <c r="X154" s="252">
        <v>0</v>
      </c>
      <c r="Y154" s="252">
        <v>1</v>
      </c>
      <c r="Z154" s="252">
        <v>0</v>
      </c>
      <c r="AA154" s="252">
        <v>0</v>
      </c>
      <c r="AB154" s="252">
        <v>1</v>
      </c>
      <c r="AC154" s="252">
        <v>0</v>
      </c>
      <c r="AD154" s="252">
        <v>1</v>
      </c>
      <c r="AE154" s="225" t="s">
        <v>235</v>
      </c>
      <c r="AF154" s="68" t="s">
        <v>86</v>
      </c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177"/>
      <c r="AT154" s="99"/>
      <c r="AU154" s="206">
        <v>507</v>
      </c>
      <c r="AV154" s="261">
        <v>507</v>
      </c>
      <c r="AW154" s="261">
        <v>507</v>
      </c>
      <c r="AX154" s="261" t="s">
        <v>171</v>
      </c>
      <c r="AY154" s="261" t="s">
        <v>171</v>
      </c>
      <c r="AZ154" s="261" t="s">
        <v>172</v>
      </c>
      <c r="BA154" s="81">
        <v>2020</v>
      </c>
      <c r="BB154" s="134"/>
      <c r="BC154" s="135"/>
      <c r="BD154" s="135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7"/>
      <c r="BW154" s="113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8"/>
      <c r="CP154" s="138"/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</row>
    <row r="155" spans="1:125" s="140" customFormat="1" ht="47.25">
      <c r="A155" s="252">
        <v>7</v>
      </c>
      <c r="B155" s="252">
        <v>0</v>
      </c>
      <c r="C155" s="252">
        <v>5</v>
      </c>
      <c r="D155" s="252">
        <v>0</v>
      </c>
      <c r="E155" s="252">
        <v>1</v>
      </c>
      <c r="F155" s="252">
        <v>1</v>
      </c>
      <c r="G155" s="252">
        <v>3</v>
      </c>
      <c r="H155" s="252">
        <v>0</v>
      </c>
      <c r="I155" s="252">
        <v>2</v>
      </c>
      <c r="J155" s="252">
        <v>8</v>
      </c>
      <c r="K155" s="252">
        <v>0</v>
      </c>
      <c r="L155" s="252">
        <v>1</v>
      </c>
      <c r="M155" s="252">
        <v>1</v>
      </c>
      <c r="N155" s="252">
        <v>0</v>
      </c>
      <c r="O155" s="252">
        <v>5</v>
      </c>
      <c r="P155" s="252">
        <v>4</v>
      </c>
      <c r="Q155" s="252" t="s">
        <v>128</v>
      </c>
      <c r="R155" s="252"/>
      <c r="S155" s="252"/>
      <c r="T155" s="252"/>
      <c r="U155" s="252">
        <v>0</v>
      </c>
      <c r="V155" s="252">
        <v>2</v>
      </c>
      <c r="W155" s="252">
        <v>8</v>
      </c>
      <c r="X155" s="252">
        <v>0</v>
      </c>
      <c r="Y155" s="252">
        <v>1</v>
      </c>
      <c r="Z155" s="252">
        <v>0</v>
      </c>
      <c r="AA155" s="252">
        <v>0</v>
      </c>
      <c r="AB155" s="252">
        <v>2</v>
      </c>
      <c r="AC155" s="252">
        <v>0</v>
      </c>
      <c r="AD155" s="252">
        <v>0</v>
      </c>
      <c r="AE155" s="251" t="s">
        <v>126</v>
      </c>
      <c r="AF155" s="68" t="s">
        <v>107</v>
      </c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177"/>
      <c r="AT155" s="99"/>
      <c r="AU155" s="206">
        <v>0.15</v>
      </c>
      <c r="AV155" s="261">
        <v>0.15</v>
      </c>
      <c r="AW155" s="261">
        <v>0.15</v>
      </c>
      <c r="AX155" s="261">
        <v>0.15</v>
      </c>
      <c r="AY155" s="261">
        <v>0.15</v>
      </c>
      <c r="AZ155" s="264">
        <v>0.75</v>
      </c>
      <c r="BA155" s="81">
        <v>2020</v>
      </c>
      <c r="BB155" s="134"/>
      <c r="BC155" s="135"/>
      <c r="BD155" s="135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7"/>
      <c r="BW155" s="113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8"/>
      <c r="CP155" s="138"/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138"/>
      <c r="DE155" s="138"/>
      <c r="DF155" s="138"/>
      <c r="DG155" s="138"/>
      <c r="DH155" s="138"/>
      <c r="DI155" s="138"/>
      <c r="DJ155" s="138"/>
      <c r="DK155" s="138"/>
      <c r="DL155" s="138"/>
      <c r="DM155" s="138"/>
      <c r="DN155" s="138"/>
      <c r="DO155" s="138"/>
      <c r="DP155" s="138"/>
      <c r="DQ155" s="138"/>
      <c r="DR155" s="138"/>
      <c r="DS155" s="138"/>
      <c r="DT155" s="138"/>
      <c r="DU155" s="138"/>
    </row>
    <row r="156" spans="1:125" s="140" customFormat="1" ht="31.5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>
        <v>0</v>
      </c>
      <c r="V156" s="252">
        <v>2</v>
      </c>
      <c r="W156" s="252">
        <v>8</v>
      </c>
      <c r="X156" s="252">
        <v>0</v>
      </c>
      <c r="Y156" s="252">
        <v>1</v>
      </c>
      <c r="Z156" s="252">
        <v>0</v>
      </c>
      <c r="AA156" s="252">
        <v>0</v>
      </c>
      <c r="AB156" s="252">
        <v>2</v>
      </c>
      <c r="AC156" s="252">
        <v>0</v>
      </c>
      <c r="AD156" s="252">
        <v>1</v>
      </c>
      <c r="AE156" s="225" t="s">
        <v>236</v>
      </c>
      <c r="AF156" s="68" t="s">
        <v>90</v>
      </c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177"/>
      <c r="AT156" s="99"/>
      <c r="AU156" s="206">
        <v>1</v>
      </c>
      <c r="AV156" s="206">
        <v>1</v>
      </c>
      <c r="AW156" s="206">
        <v>1</v>
      </c>
      <c r="AX156" s="206">
        <v>1</v>
      </c>
      <c r="AY156" s="206">
        <v>1</v>
      </c>
      <c r="AZ156" s="264">
        <v>5</v>
      </c>
      <c r="BA156" s="81">
        <v>2020</v>
      </c>
      <c r="BB156" s="134"/>
      <c r="BC156" s="135"/>
      <c r="BD156" s="135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7"/>
      <c r="BW156" s="113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8"/>
      <c r="CT156" s="138"/>
      <c r="CU156" s="138"/>
      <c r="CV156" s="138"/>
      <c r="CW156" s="138"/>
      <c r="CX156" s="138"/>
      <c r="CY156" s="138"/>
      <c r="CZ156" s="138"/>
      <c r="DA156" s="138"/>
      <c r="DB156" s="138"/>
      <c r="DC156" s="138"/>
      <c r="DD156" s="138"/>
      <c r="DE156" s="138"/>
      <c r="DF156" s="138"/>
      <c r="DG156" s="138"/>
      <c r="DH156" s="138"/>
      <c r="DI156" s="138"/>
      <c r="DJ156" s="138"/>
      <c r="DK156" s="138"/>
      <c r="DL156" s="138"/>
      <c r="DM156" s="138"/>
      <c r="DN156" s="138"/>
      <c r="DO156" s="138"/>
      <c r="DP156" s="138"/>
      <c r="DQ156" s="138"/>
      <c r="DR156" s="138"/>
      <c r="DS156" s="138"/>
      <c r="DT156" s="138"/>
      <c r="DU156" s="138"/>
    </row>
    <row r="157" spans="1:125" s="160" customFormat="1" ht="19.5" customHeight="1">
      <c r="A157" s="252"/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>
        <v>0</v>
      </c>
      <c r="V157" s="252">
        <v>2</v>
      </c>
      <c r="W157" s="252">
        <v>9</v>
      </c>
      <c r="X157" s="252">
        <v>0</v>
      </c>
      <c r="Y157" s="252">
        <v>0</v>
      </c>
      <c r="Z157" s="252">
        <v>0</v>
      </c>
      <c r="AA157" s="252">
        <v>0</v>
      </c>
      <c r="AB157" s="252">
        <v>0</v>
      </c>
      <c r="AC157" s="252">
        <v>0</v>
      </c>
      <c r="AD157" s="252">
        <v>0</v>
      </c>
      <c r="AE157" s="250" t="s">
        <v>69</v>
      </c>
      <c r="AF157" s="68" t="s">
        <v>107</v>
      </c>
      <c r="AG157" s="77"/>
      <c r="AH157" s="77"/>
      <c r="AI157" s="77"/>
      <c r="AJ157" s="77"/>
      <c r="AK157" s="77"/>
      <c r="AL157" s="77"/>
      <c r="AM157" s="77"/>
      <c r="AN157" s="77"/>
      <c r="AO157" s="78"/>
      <c r="AP157" s="78"/>
      <c r="AQ157" s="78"/>
      <c r="AR157" s="78"/>
      <c r="AS157" s="290"/>
      <c r="AT157" s="81"/>
      <c r="AU157" s="212">
        <v>2589</v>
      </c>
      <c r="AV157" s="212">
        <v>2589</v>
      </c>
      <c r="AW157" s="212">
        <v>2589</v>
      </c>
      <c r="AX157" s="212">
        <v>2589</v>
      </c>
      <c r="AY157" s="212">
        <v>2589</v>
      </c>
      <c r="AZ157" s="266">
        <v>12945</v>
      </c>
      <c r="BA157" s="81">
        <v>2020</v>
      </c>
      <c r="BB157" s="155"/>
      <c r="BC157" s="143"/>
      <c r="BD157" s="156"/>
      <c r="BE157" s="103"/>
      <c r="BF157" s="157"/>
      <c r="BG157" s="157"/>
      <c r="BH157" s="157"/>
      <c r="BI157" s="157"/>
      <c r="BJ157" s="157"/>
      <c r="BK157" s="103"/>
      <c r="BL157" s="157"/>
      <c r="BM157" s="157"/>
      <c r="BN157" s="103"/>
      <c r="BO157" s="157"/>
      <c r="BP157" s="157"/>
      <c r="BQ157" s="103"/>
      <c r="BR157" s="157"/>
      <c r="BS157" s="103"/>
      <c r="BT157" s="157"/>
      <c r="BU157" s="103"/>
      <c r="BV157" s="158"/>
      <c r="BW157" s="153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</row>
    <row r="158" spans="1:125" s="160" customFormat="1" ht="31.5">
      <c r="A158" s="252"/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>
        <v>0</v>
      </c>
      <c r="V158" s="252">
        <v>2</v>
      </c>
      <c r="W158" s="252">
        <v>9</v>
      </c>
      <c r="X158" s="252">
        <v>0</v>
      </c>
      <c r="Y158" s="252">
        <v>1</v>
      </c>
      <c r="Z158" s="252">
        <v>0</v>
      </c>
      <c r="AA158" s="252">
        <v>0</v>
      </c>
      <c r="AB158" s="252">
        <v>0</v>
      </c>
      <c r="AC158" s="252">
        <v>0</v>
      </c>
      <c r="AD158" s="252">
        <v>0</v>
      </c>
      <c r="AE158" s="225" t="s">
        <v>70</v>
      </c>
      <c r="AF158" s="68" t="s">
        <v>107</v>
      </c>
      <c r="AG158" s="77"/>
      <c r="AH158" s="77"/>
      <c r="AI158" s="77"/>
      <c r="AJ158" s="77"/>
      <c r="AK158" s="77"/>
      <c r="AL158" s="77"/>
      <c r="AM158" s="77"/>
      <c r="AN158" s="77"/>
      <c r="AO158" s="78"/>
      <c r="AP158" s="78"/>
      <c r="AQ158" s="78"/>
      <c r="AR158" s="78"/>
      <c r="AS158" s="290"/>
      <c r="AT158" s="81"/>
      <c r="AU158" s="206">
        <v>2289</v>
      </c>
      <c r="AV158" s="206">
        <v>2289</v>
      </c>
      <c r="AW158" s="206">
        <v>2289</v>
      </c>
      <c r="AX158" s="206">
        <v>2289</v>
      </c>
      <c r="AY158" s="206">
        <v>2289</v>
      </c>
      <c r="AZ158" s="264">
        <v>11445</v>
      </c>
      <c r="BA158" s="81">
        <v>2020</v>
      </c>
      <c r="BB158" s="155"/>
      <c r="BC158" s="143"/>
      <c r="BD158" s="156"/>
      <c r="BE158" s="103" t="s">
        <v>47</v>
      </c>
      <c r="BF158" s="157"/>
      <c r="BG158" s="157"/>
      <c r="BH158" s="157"/>
      <c r="BI158" s="157"/>
      <c r="BJ158" s="157"/>
      <c r="BK158" s="103">
        <v>30</v>
      </c>
      <c r="BL158" s="157"/>
      <c r="BM158" s="157"/>
      <c r="BN158" s="103">
        <v>40</v>
      </c>
      <c r="BO158" s="157"/>
      <c r="BP158" s="157"/>
      <c r="BQ158" s="103">
        <v>60</v>
      </c>
      <c r="BR158" s="157"/>
      <c r="BS158" s="103">
        <v>80</v>
      </c>
      <c r="BT158" s="157"/>
      <c r="BU158" s="103">
        <v>100</v>
      </c>
      <c r="BV158" s="158"/>
      <c r="BW158" s="153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</row>
    <row r="159" spans="1:125" s="115" customFormat="1" ht="30.75" customHeight="1">
      <c r="A159" s="252">
        <v>7</v>
      </c>
      <c r="B159" s="252">
        <v>0</v>
      </c>
      <c r="C159" s="252">
        <v>5</v>
      </c>
      <c r="D159" s="252">
        <v>0</v>
      </c>
      <c r="E159" s="252">
        <v>1</v>
      </c>
      <c r="F159" s="252">
        <v>0</v>
      </c>
      <c r="G159" s="252">
        <v>4</v>
      </c>
      <c r="H159" s="252">
        <v>0</v>
      </c>
      <c r="I159" s="252">
        <v>2</v>
      </c>
      <c r="J159" s="252">
        <v>9</v>
      </c>
      <c r="K159" s="252">
        <v>0</v>
      </c>
      <c r="L159" s="252">
        <v>0</v>
      </c>
      <c r="M159" s="252">
        <v>4</v>
      </c>
      <c r="N159" s="252">
        <v>0</v>
      </c>
      <c r="O159" s="252">
        <v>0</v>
      </c>
      <c r="P159" s="252">
        <v>1</v>
      </c>
      <c r="Q159" s="252" t="s">
        <v>100</v>
      </c>
      <c r="R159" s="252"/>
      <c r="S159" s="252"/>
      <c r="T159" s="252"/>
      <c r="U159" s="252">
        <v>0</v>
      </c>
      <c r="V159" s="252">
        <v>2</v>
      </c>
      <c r="W159" s="252">
        <v>9</v>
      </c>
      <c r="X159" s="252">
        <v>0</v>
      </c>
      <c r="Y159" s="252">
        <v>1</v>
      </c>
      <c r="Z159" s="252">
        <v>0</v>
      </c>
      <c r="AA159" s="252">
        <v>0</v>
      </c>
      <c r="AB159" s="252">
        <v>1</v>
      </c>
      <c r="AC159" s="252">
        <v>0</v>
      </c>
      <c r="AD159" s="252">
        <v>0</v>
      </c>
      <c r="AE159" s="236" t="s">
        <v>71</v>
      </c>
      <c r="AF159" s="68" t="s">
        <v>107</v>
      </c>
      <c r="AG159" s="77"/>
      <c r="AH159" s="77"/>
      <c r="AI159" s="77"/>
      <c r="AJ159" s="77"/>
      <c r="AK159" s="77"/>
      <c r="AL159" s="77"/>
      <c r="AM159" s="77"/>
      <c r="AN159" s="77"/>
      <c r="AO159" s="78"/>
      <c r="AP159" s="78"/>
      <c r="AQ159" s="78"/>
      <c r="AR159" s="78"/>
      <c r="AS159" s="290"/>
      <c r="AT159" s="81"/>
      <c r="AU159" s="206">
        <v>1673.368</v>
      </c>
      <c r="AV159" s="206">
        <v>1673.368</v>
      </c>
      <c r="AW159" s="206">
        <v>1673.368</v>
      </c>
      <c r="AX159" s="206">
        <v>1673.368</v>
      </c>
      <c r="AY159" s="206">
        <v>1673.368</v>
      </c>
      <c r="AZ159" s="261">
        <v>8366.84</v>
      </c>
      <c r="BA159" s="81">
        <v>2020</v>
      </c>
      <c r="BB159" s="109"/>
      <c r="BC159" s="110"/>
      <c r="BD159" s="110"/>
      <c r="BE159" s="92">
        <v>1</v>
      </c>
      <c r="BF159" s="111"/>
      <c r="BG159" s="111"/>
      <c r="BH159" s="111"/>
      <c r="BI159" s="111"/>
      <c r="BJ159" s="111"/>
      <c r="BK159" s="92">
        <v>1</v>
      </c>
      <c r="BL159" s="111"/>
      <c r="BM159" s="111"/>
      <c r="BN159" s="92">
        <v>1</v>
      </c>
      <c r="BO159" s="111"/>
      <c r="BP159" s="111"/>
      <c r="BQ159" s="92">
        <v>1</v>
      </c>
      <c r="BR159" s="111"/>
      <c r="BS159" s="92">
        <v>1</v>
      </c>
      <c r="BT159" s="111"/>
      <c r="BU159" s="92">
        <v>1</v>
      </c>
      <c r="BV159" s="152"/>
      <c r="BW159" s="153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</row>
    <row r="160" spans="1:125" s="115" customFormat="1" ht="30.75" customHeight="1">
      <c r="A160" s="252">
        <v>7</v>
      </c>
      <c r="B160" s="252">
        <v>0</v>
      </c>
      <c r="C160" s="252">
        <v>5</v>
      </c>
      <c r="D160" s="252">
        <v>0</v>
      </c>
      <c r="E160" s="252">
        <v>1</v>
      </c>
      <c r="F160" s="252">
        <v>0</v>
      </c>
      <c r="G160" s="252">
        <v>4</v>
      </c>
      <c r="H160" s="252">
        <v>0</v>
      </c>
      <c r="I160" s="252">
        <v>2</v>
      </c>
      <c r="J160" s="252">
        <v>9</v>
      </c>
      <c r="K160" s="252">
        <v>0</v>
      </c>
      <c r="L160" s="252">
        <v>0</v>
      </c>
      <c r="M160" s="252">
        <v>4</v>
      </c>
      <c r="N160" s="252">
        <v>0</v>
      </c>
      <c r="O160" s="252">
        <v>0</v>
      </c>
      <c r="P160" s="252">
        <v>2</v>
      </c>
      <c r="Q160" s="252" t="s">
        <v>100</v>
      </c>
      <c r="R160" s="252"/>
      <c r="S160" s="252"/>
      <c r="T160" s="252"/>
      <c r="U160" s="252">
        <v>0</v>
      </c>
      <c r="V160" s="252">
        <v>2</v>
      </c>
      <c r="W160" s="252">
        <v>9</v>
      </c>
      <c r="X160" s="252">
        <v>0</v>
      </c>
      <c r="Y160" s="252">
        <v>1</v>
      </c>
      <c r="Z160" s="252">
        <v>0</v>
      </c>
      <c r="AA160" s="252">
        <v>0</v>
      </c>
      <c r="AB160" s="252">
        <v>2</v>
      </c>
      <c r="AC160" s="252">
        <v>0</v>
      </c>
      <c r="AD160" s="252">
        <v>0</v>
      </c>
      <c r="AE160" s="236" t="s">
        <v>99</v>
      </c>
      <c r="AF160" s="68" t="s">
        <v>107</v>
      </c>
      <c r="AG160" s="77"/>
      <c r="AH160" s="77"/>
      <c r="AI160" s="77"/>
      <c r="AJ160" s="77"/>
      <c r="AK160" s="77"/>
      <c r="AL160" s="77"/>
      <c r="AM160" s="77"/>
      <c r="AN160" s="77"/>
      <c r="AO160" s="78"/>
      <c r="AP160" s="78"/>
      <c r="AQ160" s="78"/>
      <c r="AR160" s="78"/>
      <c r="AS160" s="177"/>
      <c r="AT160" s="81"/>
      <c r="AU160" s="206">
        <v>615.632</v>
      </c>
      <c r="AV160" s="206">
        <v>615.632</v>
      </c>
      <c r="AW160" s="206">
        <v>615.632</v>
      </c>
      <c r="AX160" s="206">
        <v>615.632</v>
      </c>
      <c r="AY160" s="206">
        <v>615.632</v>
      </c>
      <c r="AZ160" s="261" t="s">
        <v>169</v>
      </c>
      <c r="BA160" s="81">
        <v>2020</v>
      </c>
      <c r="BB160" s="109"/>
      <c r="BC160" s="110"/>
      <c r="BD160" s="110"/>
      <c r="BE160" s="92"/>
      <c r="BF160" s="111"/>
      <c r="BG160" s="111"/>
      <c r="BH160" s="111"/>
      <c r="BI160" s="111"/>
      <c r="BJ160" s="111"/>
      <c r="BK160" s="92"/>
      <c r="BL160" s="111"/>
      <c r="BM160" s="111"/>
      <c r="BN160" s="92"/>
      <c r="BO160" s="111"/>
      <c r="BP160" s="111"/>
      <c r="BQ160" s="92"/>
      <c r="BR160" s="111"/>
      <c r="BS160" s="92"/>
      <c r="BT160" s="111"/>
      <c r="BU160" s="92"/>
      <c r="BV160" s="152"/>
      <c r="BW160" s="153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</row>
    <row r="161" spans="1:125" s="115" customFormat="1" ht="64.5" customHeight="1">
      <c r="A161" s="252">
        <v>7</v>
      </c>
      <c r="B161" s="252">
        <v>0</v>
      </c>
      <c r="C161" s="252">
        <v>5</v>
      </c>
      <c r="D161" s="252">
        <v>1</v>
      </c>
      <c r="E161" s="252">
        <v>4</v>
      </c>
      <c r="F161" s="252">
        <v>0</v>
      </c>
      <c r="G161" s="252">
        <v>3</v>
      </c>
      <c r="H161" s="252">
        <v>0</v>
      </c>
      <c r="I161" s="252">
        <v>2</v>
      </c>
      <c r="J161" s="252">
        <v>9</v>
      </c>
      <c r="K161" s="252">
        <v>0</v>
      </c>
      <c r="L161" s="252">
        <v>0</v>
      </c>
      <c r="M161" s="252">
        <v>4</v>
      </c>
      <c r="N161" s="252">
        <v>0</v>
      </c>
      <c r="O161" s="252">
        <v>0</v>
      </c>
      <c r="P161" s="252">
        <v>3</v>
      </c>
      <c r="Q161" s="252" t="s">
        <v>128</v>
      </c>
      <c r="R161" s="252"/>
      <c r="S161" s="252"/>
      <c r="T161" s="252"/>
      <c r="U161" s="252">
        <v>0</v>
      </c>
      <c r="V161" s="252">
        <v>2</v>
      </c>
      <c r="W161" s="252">
        <v>9</v>
      </c>
      <c r="X161" s="252">
        <v>0</v>
      </c>
      <c r="Y161" s="252">
        <v>2</v>
      </c>
      <c r="Z161" s="252">
        <v>0</v>
      </c>
      <c r="AA161" s="252">
        <v>0</v>
      </c>
      <c r="AB161" s="252">
        <v>0</v>
      </c>
      <c r="AC161" s="252">
        <v>0</v>
      </c>
      <c r="AD161" s="252">
        <v>0</v>
      </c>
      <c r="AE161" s="236" t="s">
        <v>101</v>
      </c>
      <c r="AF161" s="68" t="s">
        <v>107</v>
      </c>
      <c r="AG161" s="77"/>
      <c r="AH161" s="77"/>
      <c r="AI161" s="77"/>
      <c r="AJ161" s="77"/>
      <c r="AK161" s="77"/>
      <c r="AL161" s="77"/>
      <c r="AM161" s="77"/>
      <c r="AN161" s="77"/>
      <c r="AO161" s="78"/>
      <c r="AP161" s="78"/>
      <c r="AQ161" s="78"/>
      <c r="AR161" s="78"/>
      <c r="AS161" s="177"/>
      <c r="AT161" s="81"/>
      <c r="AU161" s="206">
        <v>300</v>
      </c>
      <c r="AV161" s="206">
        <v>300</v>
      </c>
      <c r="AW161" s="206">
        <v>300</v>
      </c>
      <c r="AX161" s="206">
        <v>300</v>
      </c>
      <c r="AY161" s="206">
        <v>300</v>
      </c>
      <c r="AZ161" s="261" t="s">
        <v>170</v>
      </c>
      <c r="BA161" s="81">
        <v>2020</v>
      </c>
      <c r="BB161" s="109"/>
      <c r="BC161" s="110"/>
      <c r="BD161" s="110"/>
      <c r="BE161" s="92"/>
      <c r="BF161" s="111"/>
      <c r="BG161" s="111"/>
      <c r="BH161" s="111"/>
      <c r="BI161" s="111"/>
      <c r="BJ161" s="111"/>
      <c r="BK161" s="92"/>
      <c r="BL161" s="111"/>
      <c r="BM161" s="111"/>
      <c r="BN161" s="92"/>
      <c r="BO161" s="111"/>
      <c r="BP161" s="111"/>
      <c r="BQ161" s="92"/>
      <c r="BR161" s="111"/>
      <c r="BS161" s="92"/>
      <c r="BT161" s="111"/>
      <c r="BU161" s="92"/>
      <c r="BV161" s="152"/>
      <c r="BW161" s="153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</row>
    <row r="162" spans="1:125" s="160" customFormat="1" ht="15.75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>
        <v>0</v>
      </c>
      <c r="V162" s="252">
        <v>2</v>
      </c>
      <c r="W162" s="252">
        <v>9</v>
      </c>
      <c r="X162" s="252">
        <v>0</v>
      </c>
      <c r="Y162" s="252">
        <v>3</v>
      </c>
      <c r="Z162" s="252">
        <v>0</v>
      </c>
      <c r="AA162" s="252">
        <v>0</v>
      </c>
      <c r="AB162" s="252">
        <v>0</v>
      </c>
      <c r="AC162" s="252">
        <v>0</v>
      </c>
      <c r="AD162" s="252">
        <v>0</v>
      </c>
      <c r="AE162" s="225" t="s">
        <v>102</v>
      </c>
      <c r="AF162" s="68" t="s">
        <v>91</v>
      </c>
      <c r="AG162" s="77"/>
      <c r="AH162" s="77"/>
      <c r="AI162" s="77"/>
      <c r="AJ162" s="77"/>
      <c r="AK162" s="77"/>
      <c r="AL162" s="77"/>
      <c r="AM162" s="77"/>
      <c r="AN162" s="77"/>
      <c r="AO162" s="78"/>
      <c r="AP162" s="78"/>
      <c r="AQ162" s="78"/>
      <c r="AR162" s="78"/>
      <c r="AS162" s="290"/>
      <c r="AT162" s="81"/>
      <c r="AU162" s="206" t="s">
        <v>92</v>
      </c>
      <c r="AV162" s="206" t="s">
        <v>92</v>
      </c>
      <c r="AW162" s="68" t="s">
        <v>92</v>
      </c>
      <c r="AX162" s="206" t="s">
        <v>92</v>
      </c>
      <c r="AY162" s="206" t="s">
        <v>92</v>
      </c>
      <c r="AZ162" s="181" t="s">
        <v>47</v>
      </c>
      <c r="BA162" s="81">
        <v>2020</v>
      </c>
      <c r="BB162" s="155"/>
      <c r="BC162" s="143"/>
      <c r="BD162" s="156"/>
      <c r="BE162" s="103">
        <v>100</v>
      </c>
      <c r="BF162" s="157"/>
      <c r="BG162" s="157"/>
      <c r="BH162" s="157"/>
      <c r="BI162" s="157"/>
      <c r="BJ162" s="157"/>
      <c r="BK162" s="103">
        <v>100</v>
      </c>
      <c r="BL162" s="157"/>
      <c r="BM162" s="157"/>
      <c r="BN162" s="103">
        <v>100</v>
      </c>
      <c r="BO162" s="103"/>
      <c r="BP162" s="103"/>
      <c r="BQ162" s="103">
        <v>100</v>
      </c>
      <c r="BR162" s="157"/>
      <c r="BS162" s="103">
        <v>100</v>
      </c>
      <c r="BT162" s="157"/>
      <c r="BU162" s="103">
        <v>100</v>
      </c>
      <c r="BV162" s="158"/>
      <c r="BW162" s="153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</row>
    <row r="163" spans="1:125" s="115" customFormat="1" ht="30" customHeight="1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>
        <v>0</v>
      </c>
      <c r="V163" s="252">
        <v>2</v>
      </c>
      <c r="W163" s="252">
        <v>9</v>
      </c>
      <c r="X163" s="252">
        <v>0</v>
      </c>
      <c r="Y163" s="252">
        <v>3</v>
      </c>
      <c r="Z163" s="252">
        <v>0</v>
      </c>
      <c r="AA163" s="252">
        <v>0</v>
      </c>
      <c r="AB163" s="252">
        <v>3</v>
      </c>
      <c r="AC163" s="252">
        <v>0</v>
      </c>
      <c r="AD163" s="252">
        <v>0</v>
      </c>
      <c r="AE163" s="225" t="s">
        <v>103</v>
      </c>
      <c r="AF163" s="68" t="s">
        <v>91</v>
      </c>
      <c r="AG163" s="77"/>
      <c r="AH163" s="77"/>
      <c r="AI163" s="77"/>
      <c r="AJ163" s="77"/>
      <c r="AK163" s="77"/>
      <c r="AL163" s="77"/>
      <c r="AM163" s="77"/>
      <c r="AN163" s="77"/>
      <c r="AO163" s="78"/>
      <c r="AP163" s="78"/>
      <c r="AQ163" s="78"/>
      <c r="AR163" s="78"/>
      <c r="AS163" s="290"/>
      <c r="AT163" s="81"/>
      <c r="AU163" s="206" t="s">
        <v>92</v>
      </c>
      <c r="AV163" s="206" t="s">
        <v>92</v>
      </c>
      <c r="AW163" s="68" t="s">
        <v>92</v>
      </c>
      <c r="AX163" s="206" t="s">
        <v>92</v>
      </c>
      <c r="AY163" s="206" t="s">
        <v>92</v>
      </c>
      <c r="AZ163" s="68" t="s">
        <v>47</v>
      </c>
      <c r="BA163" s="81">
        <v>2020</v>
      </c>
      <c r="BB163" s="109"/>
      <c r="BC163" s="110"/>
      <c r="BD163" s="110"/>
      <c r="BE163" s="92">
        <v>1</v>
      </c>
      <c r="BF163" s="111"/>
      <c r="BG163" s="111"/>
      <c r="BH163" s="111"/>
      <c r="BI163" s="111"/>
      <c r="BJ163" s="111"/>
      <c r="BK163" s="92">
        <v>1</v>
      </c>
      <c r="BL163" s="111"/>
      <c r="BM163" s="111"/>
      <c r="BN163" s="92">
        <v>1</v>
      </c>
      <c r="BO163" s="92"/>
      <c r="BP163" s="92"/>
      <c r="BQ163" s="92">
        <v>1</v>
      </c>
      <c r="BR163" s="111"/>
      <c r="BS163" s="92">
        <v>1</v>
      </c>
      <c r="BT163" s="111"/>
      <c r="BU163" s="92">
        <v>1</v>
      </c>
      <c r="BV163" s="152"/>
      <c r="BW163" s="153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</row>
    <row r="164" spans="1:125" s="115" customFormat="1" ht="47.25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>
        <v>0</v>
      </c>
      <c r="V164" s="252">
        <v>2</v>
      </c>
      <c r="W164" s="252">
        <v>9</v>
      </c>
      <c r="X164" s="252">
        <v>0</v>
      </c>
      <c r="Y164" s="252">
        <v>3</v>
      </c>
      <c r="Z164" s="252">
        <v>0</v>
      </c>
      <c r="AA164" s="252">
        <v>0</v>
      </c>
      <c r="AB164" s="281">
        <v>3</v>
      </c>
      <c r="AC164" s="252">
        <v>0</v>
      </c>
      <c r="AD164" s="252">
        <v>1</v>
      </c>
      <c r="AE164" s="225" t="s">
        <v>72</v>
      </c>
      <c r="AF164" s="68" t="s">
        <v>86</v>
      </c>
      <c r="AG164" s="77"/>
      <c r="AH164" s="77"/>
      <c r="AI164" s="77"/>
      <c r="AJ164" s="77"/>
      <c r="AK164" s="77"/>
      <c r="AL164" s="77"/>
      <c r="AM164" s="77"/>
      <c r="AN164" s="77"/>
      <c r="AO164" s="78"/>
      <c r="AP164" s="78"/>
      <c r="AQ164" s="78"/>
      <c r="AR164" s="78"/>
      <c r="AS164" s="290"/>
      <c r="AT164" s="81"/>
      <c r="AU164" s="206">
        <v>1</v>
      </c>
      <c r="AV164" s="68">
        <v>1</v>
      </c>
      <c r="AW164" s="68">
        <v>1</v>
      </c>
      <c r="AX164" s="68">
        <v>1</v>
      </c>
      <c r="AY164" s="68">
        <v>1</v>
      </c>
      <c r="AZ164" s="68">
        <v>5</v>
      </c>
      <c r="BA164" s="81">
        <v>2020</v>
      </c>
      <c r="BB164" s="109"/>
      <c r="BC164" s="110"/>
      <c r="BD164" s="110"/>
      <c r="BE164" s="92"/>
      <c r="BF164" s="111"/>
      <c r="BG164" s="111"/>
      <c r="BH164" s="111"/>
      <c r="BI164" s="111"/>
      <c r="BJ164" s="111"/>
      <c r="BK164" s="92"/>
      <c r="BL164" s="111"/>
      <c r="BM164" s="111"/>
      <c r="BN164" s="92"/>
      <c r="BO164" s="92"/>
      <c r="BP164" s="92"/>
      <c r="BQ164" s="92"/>
      <c r="BR164" s="111"/>
      <c r="BS164" s="92"/>
      <c r="BT164" s="111"/>
      <c r="BU164" s="92"/>
      <c r="BV164" s="152"/>
      <c r="BW164" s="153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</row>
    <row r="165" spans="1:125" s="151" customFormat="1" ht="12.75" customHeight="1" hidden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 t="s">
        <v>73</v>
      </c>
      <c r="V165" s="76" t="s">
        <v>74</v>
      </c>
      <c r="W165" s="76">
        <v>9</v>
      </c>
      <c r="X165" s="76">
        <v>0</v>
      </c>
      <c r="Y165" s="76">
        <v>1</v>
      </c>
      <c r="Z165" s="76">
        <v>0</v>
      </c>
      <c r="AA165" s="76">
        <v>0</v>
      </c>
      <c r="AB165" s="280">
        <v>1</v>
      </c>
      <c r="AC165" s="76">
        <v>0</v>
      </c>
      <c r="AD165" s="76">
        <v>0</v>
      </c>
      <c r="AE165" s="119"/>
      <c r="AF165" s="6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287"/>
      <c r="AT165" s="81"/>
      <c r="AU165" s="205"/>
      <c r="AV165" s="182"/>
      <c r="AW165" s="182"/>
      <c r="AX165" s="182"/>
      <c r="AY165" s="182"/>
      <c r="AZ165" s="79"/>
      <c r="BA165" s="81" t="s">
        <v>75</v>
      </c>
      <c r="BB165" s="142"/>
      <c r="BC165" s="143"/>
      <c r="BD165" s="144"/>
      <c r="BE165" s="146">
        <v>8738</v>
      </c>
      <c r="BF165" s="146">
        <v>8738</v>
      </c>
      <c r="BG165" s="146">
        <v>8738</v>
      </c>
      <c r="BH165" s="146">
        <v>8738</v>
      </c>
      <c r="BI165" s="146">
        <v>8738</v>
      </c>
      <c r="BJ165" s="146">
        <v>8738</v>
      </c>
      <c r="BK165" s="146">
        <v>8738</v>
      </c>
      <c r="BL165" s="146">
        <v>8738</v>
      </c>
      <c r="BM165" s="146">
        <v>8738</v>
      </c>
      <c r="BN165" s="146">
        <v>8738</v>
      </c>
      <c r="BO165" s="146">
        <v>8738</v>
      </c>
      <c r="BP165" s="146">
        <v>8738</v>
      </c>
      <c r="BQ165" s="146">
        <v>8738</v>
      </c>
      <c r="BR165" s="146">
        <v>8738</v>
      </c>
      <c r="BS165" s="146">
        <v>8738</v>
      </c>
      <c r="BT165" s="146">
        <v>8738</v>
      </c>
      <c r="BU165" s="146">
        <v>8738</v>
      </c>
      <c r="BV165" s="173">
        <f aca="true" t="shared" si="2" ref="BV165:BV179">BU165+BS165+BQ165+BN165+BK165+BE165</f>
        <v>52428</v>
      </c>
      <c r="BW165" s="113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</row>
    <row r="166" spans="1:125" s="151" customFormat="1" ht="12.75" customHeight="1" hidden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 t="s">
        <v>73</v>
      </c>
      <c r="V166" s="76" t="s">
        <v>74</v>
      </c>
      <c r="W166" s="76">
        <v>9</v>
      </c>
      <c r="X166" s="76">
        <v>0</v>
      </c>
      <c r="Y166" s="76">
        <v>1</v>
      </c>
      <c r="Z166" s="76">
        <v>0</v>
      </c>
      <c r="AA166" s="76">
        <v>0</v>
      </c>
      <c r="AB166" s="76">
        <v>1</v>
      </c>
      <c r="AC166" s="76">
        <v>0</v>
      </c>
      <c r="AD166" s="76">
        <v>0</v>
      </c>
      <c r="AE166" s="119"/>
      <c r="AF166" s="6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287"/>
      <c r="AT166" s="81"/>
      <c r="AU166" s="205"/>
      <c r="AV166" s="180"/>
      <c r="AW166" s="180"/>
      <c r="AX166" s="180"/>
      <c r="AY166" s="180"/>
      <c r="AZ166" s="79"/>
      <c r="BA166" s="81" t="s">
        <v>75</v>
      </c>
      <c r="BB166" s="142"/>
      <c r="BC166" s="143"/>
      <c r="BD166" s="144"/>
      <c r="BE166" s="146">
        <v>830</v>
      </c>
      <c r="BF166" s="146">
        <v>830</v>
      </c>
      <c r="BG166" s="146">
        <v>830</v>
      </c>
      <c r="BH166" s="146">
        <v>830</v>
      </c>
      <c r="BI166" s="146">
        <v>830</v>
      </c>
      <c r="BJ166" s="146">
        <v>830</v>
      </c>
      <c r="BK166" s="146">
        <v>830</v>
      </c>
      <c r="BL166" s="146">
        <v>830</v>
      </c>
      <c r="BM166" s="146">
        <v>830</v>
      </c>
      <c r="BN166" s="146">
        <v>830</v>
      </c>
      <c r="BO166" s="146">
        <v>830</v>
      </c>
      <c r="BP166" s="146">
        <v>830</v>
      </c>
      <c r="BQ166" s="146">
        <v>830</v>
      </c>
      <c r="BR166" s="146">
        <v>830</v>
      </c>
      <c r="BS166" s="146">
        <v>830</v>
      </c>
      <c r="BT166" s="146">
        <v>830</v>
      </c>
      <c r="BU166" s="146">
        <v>830</v>
      </c>
      <c r="BV166" s="173">
        <f t="shared" si="2"/>
        <v>4980</v>
      </c>
      <c r="BW166" s="113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</row>
    <row r="167" spans="1:125" s="151" customFormat="1" ht="12.75" customHeight="1" hidden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 t="s">
        <v>73</v>
      </c>
      <c r="V167" s="76" t="s">
        <v>74</v>
      </c>
      <c r="W167" s="76">
        <v>9</v>
      </c>
      <c r="X167" s="76">
        <v>0</v>
      </c>
      <c r="Y167" s="76">
        <v>1</v>
      </c>
      <c r="Z167" s="76">
        <v>0</v>
      </c>
      <c r="AA167" s="76">
        <v>0</v>
      </c>
      <c r="AB167" s="76">
        <v>1</v>
      </c>
      <c r="AC167" s="76">
        <v>0</v>
      </c>
      <c r="AD167" s="76">
        <v>0</v>
      </c>
      <c r="AE167" s="119"/>
      <c r="AF167" s="6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287"/>
      <c r="AT167" s="81"/>
      <c r="AU167" s="205"/>
      <c r="AV167" s="182"/>
      <c r="AW167" s="182"/>
      <c r="AX167" s="182"/>
      <c r="AY167" s="182"/>
      <c r="AZ167" s="79"/>
      <c r="BA167" s="81" t="s">
        <v>75</v>
      </c>
      <c r="BB167" s="142"/>
      <c r="BC167" s="143"/>
      <c r="BD167" s="144"/>
      <c r="BE167" s="146">
        <v>3400</v>
      </c>
      <c r="BF167" s="146">
        <v>3400</v>
      </c>
      <c r="BG167" s="146">
        <v>3400</v>
      </c>
      <c r="BH167" s="146">
        <v>3400</v>
      </c>
      <c r="BI167" s="146">
        <v>3400</v>
      </c>
      <c r="BJ167" s="146">
        <v>3400</v>
      </c>
      <c r="BK167" s="146">
        <v>3400</v>
      </c>
      <c r="BL167" s="146">
        <v>3400</v>
      </c>
      <c r="BM167" s="146">
        <v>3400</v>
      </c>
      <c r="BN167" s="146">
        <v>3400</v>
      </c>
      <c r="BO167" s="146">
        <v>3400</v>
      </c>
      <c r="BP167" s="146">
        <v>3400</v>
      </c>
      <c r="BQ167" s="146">
        <v>3400</v>
      </c>
      <c r="BR167" s="146">
        <v>3400</v>
      </c>
      <c r="BS167" s="146">
        <v>3400</v>
      </c>
      <c r="BT167" s="146">
        <v>3400</v>
      </c>
      <c r="BU167" s="146">
        <v>3400</v>
      </c>
      <c r="BV167" s="173">
        <f t="shared" si="2"/>
        <v>20400</v>
      </c>
      <c r="BW167" s="113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</row>
    <row r="168" spans="1:125" s="186" customFormat="1" ht="12.75" customHeight="1" hidden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 t="s">
        <v>73</v>
      </c>
      <c r="V168" s="76" t="s">
        <v>74</v>
      </c>
      <c r="W168" s="76">
        <v>9</v>
      </c>
      <c r="X168" s="76">
        <v>0</v>
      </c>
      <c r="Y168" s="76">
        <v>1</v>
      </c>
      <c r="Z168" s="76">
        <v>0</v>
      </c>
      <c r="AA168" s="76">
        <v>0</v>
      </c>
      <c r="AB168" s="76">
        <v>1</v>
      </c>
      <c r="AC168" s="76">
        <v>0</v>
      </c>
      <c r="AD168" s="76">
        <v>0</v>
      </c>
      <c r="AE168" s="119"/>
      <c r="AF168" s="6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287"/>
      <c r="AT168" s="81"/>
      <c r="AU168" s="205"/>
      <c r="AV168" s="182"/>
      <c r="AW168" s="182"/>
      <c r="AX168" s="182"/>
      <c r="AY168" s="182"/>
      <c r="AZ168" s="79"/>
      <c r="BA168" s="81" t="s">
        <v>75</v>
      </c>
      <c r="BB168" s="183"/>
      <c r="BC168" s="143"/>
      <c r="BD168" s="184"/>
      <c r="BE168" s="185">
        <v>16286</v>
      </c>
      <c r="BF168" s="185">
        <v>16286</v>
      </c>
      <c r="BG168" s="185">
        <v>16286</v>
      </c>
      <c r="BH168" s="185">
        <v>16286</v>
      </c>
      <c r="BI168" s="185">
        <v>16286</v>
      </c>
      <c r="BJ168" s="185">
        <v>16286</v>
      </c>
      <c r="BK168" s="185">
        <v>16286</v>
      </c>
      <c r="BL168" s="185">
        <v>16286</v>
      </c>
      <c r="BM168" s="185">
        <v>16286</v>
      </c>
      <c r="BN168" s="185">
        <v>16286</v>
      </c>
      <c r="BO168" s="185">
        <v>16286</v>
      </c>
      <c r="BP168" s="185">
        <v>16286</v>
      </c>
      <c r="BQ168" s="185">
        <v>16286</v>
      </c>
      <c r="BR168" s="185">
        <v>16286</v>
      </c>
      <c r="BS168" s="185">
        <v>16286</v>
      </c>
      <c r="BT168" s="185">
        <v>16286</v>
      </c>
      <c r="BU168" s="185">
        <v>16286</v>
      </c>
      <c r="BV168" s="173">
        <f t="shared" si="2"/>
        <v>97716</v>
      </c>
      <c r="BW168" s="113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</row>
    <row r="169" spans="1:125" s="151" customFormat="1" ht="12.75" customHeight="1" hidden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 t="s">
        <v>73</v>
      </c>
      <c r="V169" s="76" t="s">
        <v>74</v>
      </c>
      <c r="W169" s="76">
        <v>9</v>
      </c>
      <c r="X169" s="76">
        <v>0</v>
      </c>
      <c r="Y169" s="76">
        <v>1</v>
      </c>
      <c r="Z169" s="76">
        <v>0</v>
      </c>
      <c r="AA169" s="76">
        <v>0</v>
      </c>
      <c r="AB169" s="76">
        <v>1</v>
      </c>
      <c r="AC169" s="76">
        <v>0</v>
      </c>
      <c r="AD169" s="76">
        <v>0</v>
      </c>
      <c r="AE169" s="119"/>
      <c r="AF169" s="6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287"/>
      <c r="AT169" s="81"/>
      <c r="AU169" s="205"/>
      <c r="AV169" s="180"/>
      <c r="AW169" s="180"/>
      <c r="AX169" s="180"/>
      <c r="AY169" s="180"/>
      <c r="AZ169" s="79"/>
      <c r="BA169" s="81" t="s">
        <v>75</v>
      </c>
      <c r="BB169" s="142"/>
      <c r="BC169" s="143"/>
      <c r="BD169" s="144"/>
      <c r="BE169" s="146">
        <v>187</v>
      </c>
      <c r="BF169" s="146">
        <v>187</v>
      </c>
      <c r="BG169" s="146">
        <v>187</v>
      </c>
      <c r="BH169" s="146">
        <v>187</v>
      </c>
      <c r="BI169" s="146">
        <v>187</v>
      </c>
      <c r="BJ169" s="146">
        <v>187</v>
      </c>
      <c r="BK169" s="146">
        <v>187</v>
      </c>
      <c r="BL169" s="146">
        <v>187</v>
      </c>
      <c r="BM169" s="146">
        <v>187</v>
      </c>
      <c r="BN169" s="146">
        <v>187</v>
      </c>
      <c r="BO169" s="146">
        <v>187</v>
      </c>
      <c r="BP169" s="146">
        <v>187</v>
      </c>
      <c r="BQ169" s="146">
        <v>187</v>
      </c>
      <c r="BR169" s="146">
        <v>187</v>
      </c>
      <c r="BS169" s="146">
        <v>187</v>
      </c>
      <c r="BT169" s="146">
        <v>187</v>
      </c>
      <c r="BU169" s="146">
        <v>187</v>
      </c>
      <c r="BV169" s="173">
        <f t="shared" si="2"/>
        <v>1122</v>
      </c>
      <c r="BW169" s="113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</row>
    <row r="170" spans="1:125" s="151" customFormat="1" ht="12.75" customHeight="1" hidden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 t="s">
        <v>73</v>
      </c>
      <c r="V170" s="76" t="s">
        <v>74</v>
      </c>
      <c r="W170" s="76">
        <v>9</v>
      </c>
      <c r="X170" s="76">
        <v>0</v>
      </c>
      <c r="Y170" s="76">
        <v>1</v>
      </c>
      <c r="Z170" s="76">
        <v>0</v>
      </c>
      <c r="AA170" s="76">
        <v>0</v>
      </c>
      <c r="AB170" s="76">
        <v>1</v>
      </c>
      <c r="AC170" s="76">
        <v>0</v>
      </c>
      <c r="AD170" s="76">
        <v>0</v>
      </c>
      <c r="AE170" s="119"/>
      <c r="AF170" s="6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287"/>
      <c r="AT170" s="81"/>
      <c r="AU170" s="205"/>
      <c r="AV170" s="182"/>
      <c r="AW170" s="182"/>
      <c r="AX170" s="182"/>
      <c r="AY170" s="182"/>
      <c r="AZ170" s="79"/>
      <c r="BA170" s="81" t="s">
        <v>75</v>
      </c>
      <c r="BB170" s="142"/>
      <c r="BC170" s="143"/>
      <c r="BD170" s="144"/>
      <c r="BE170" s="146">
        <v>4663.7</v>
      </c>
      <c r="BF170" s="146">
        <v>4663.7</v>
      </c>
      <c r="BG170" s="146">
        <v>4663.7</v>
      </c>
      <c r="BH170" s="146">
        <v>4663.7</v>
      </c>
      <c r="BI170" s="146">
        <v>4663.7</v>
      </c>
      <c r="BJ170" s="146">
        <v>4663.7</v>
      </c>
      <c r="BK170" s="146">
        <v>4663.7</v>
      </c>
      <c r="BL170" s="146">
        <v>4663.7</v>
      </c>
      <c r="BM170" s="146">
        <v>4663.7</v>
      </c>
      <c r="BN170" s="146">
        <v>4663.7</v>
      </c>
      <c r="BO170" s="146">
        <v>4663.7</v>
      </c>
      <c r="BP170" s="146">
        <v>4663.7</v>
      </c>
      <c r="BQ170" s="146">
        <v>4663.7</v>
      </c>
      <c r="BR170" s="146">
        <v>4663.7</v>
      </c>
      <c r="BS170" s="146">
        <v>4663.7</v>
      </c>
      <c r="BT170" s="146">
        <v>4663.7</v>
      </c>
      <c r="BU170" s="146">
        <v>4663.7</v>
      </c>
      <c r="BV170" s="173">
        <f t="shared" si="2"/>
        <v>27982.2</v>
      </c>
      <c r="BW170" s="113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</row>
    <row r="171" spans="1:125" s="151" customFormat="1" ht="12.75" customHeight="1" hidden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 t="s">
        <v>73</v>
      </c>
      <c r="V171" s="76" t="s">
        <v>74</v>
      </c>
      <c r="W171" s="76">
        <v>9</v>
      </c>
      <c r="X171" s="76">
        <v>0</v>
      </c>
      <c r="Y171" s="76">
        <v>1</v>
      </c>
      <c r="Z171" s="76">
        <v>0</v>
      </c>
      <c r="AA171" s="76">
        <v>0</v>
      </c>
      <c r="AB171" s="76">
        <v>1</v>
      </c>
      <c r="AC171" s="76">
        <v>0</v>
      </c>
      <c r="AD171" s="76">
        <v>0</v>
      </c>
      <c r="AE171" s="119"/>
      <c r="AF171" s="6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287"/>
      <c r="AT171" s="81"/>
      <c r="AU171" s="205"/>
      <c r="AV171" s="180"/>
      <c r="AW171" s="180"/>
      <c r="AX171" s="180"/>
      <c r="AY171" s="180"/>
      <c r="AZ171" s="79"/>
      <c r="BA171" s="81" t="s">
        <v>75</v>
      </c>
      <c r="BB171" s="142"/>
      <c r="BC171" s="143"/>
      <c r="BD171" s="144"/>
      <c r="BE171" s="146">
        <v>227.5</v>
      </c>
      <c r="BF171" s="146">
        <v>227.5</v>
      </c>
      <c r="BG171" s="146">
        <v>227.5</v>
      </c>
      <c r="BH171" s="146">
        <v>227.5</v>
      </c>
      <c r="BI171" s="146">
        <v>227.5</v>
      </c>
      <c r="BJ171" s="146">
        <v>227.5</v>
      </c>
      <c r="BK171" s="146">
        <v>227.5</v>
      </c>
      <c r="BL171" s="146">
        <v>227.5</v>
      </c>
      <c r="BM171" s="146">
        <v>227.5</v>
      </c>
      <c r="BN171" s="146">
        <v>227.5</v>
      </c>
      <c r="BO171" s="146">
        <v>227.5</v>
      </c>
      <c r="BP171" s="146">
        <v>227.5</v>
      </c>
      <c r="BQ171" s="146">
        <v>227.5</v>
      </c>
      <c r="BR171" s="146">
        <v>227.5</v>
      </c>
      <c r="BS171" s="146">
        <v>227.5</v>
      </c>
      <c r="BT171" s="146">
        <v>227.5</v>
      </c>
      <c r="BU171" s="146">
        <v>227.5</v>
      </c>
      <c r="BV171" s="173">
        <f t="shared" si="2"/>
        <v>1365</v>
      </c>
      <c r="BW171" s="113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</row>
    <row r="172" spans="1:125" s="151" customFormat="1" ht="12.75" customHeight="1" hidden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 t="s">
        <v>73</v>
      </c>
      <c r="V172" s="76" t="s">
        <v>74</v>
      </c>
      <c r="W172" s="76">
        <v>9</v>
      </c>
      <c r="X172" s="76">
        <v>0</v>
      </c>
      <c r="Y172" s="76">
        <v>1</v>
      </c>
      <c r="Z172" s="76">
        <v>0</v>
      </c>
      <c r="AA172" s="76">
        <v>0</v>
      </c>
      <c r="AB172" s="76">
        <v>1</v>
      </c>
      <c r="AC172" s="76">
        <v>0</v>
      </c>
      <c r="AD172" s="76">
        <v>0</v>
      </c>
      <c r="AE172" s="119"/>
      <c r="AF172" s="6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287"/>
      <c r="AT172" s="81"/>
      <c r="AU172" s="205"/>
      <c r="AV172" s="180"/>
      <c r="AW172" s="180"/>
      <c r="AX172" s="180"/>
      <c r="AY172" s="180"/>
      <c r="AZ172" s="79"/>
      <c r="BA172" s="81" t="s">
        <v>75</v>
      </c>
      <c r="BB172" s="142"/>
      <c r="BC172" s="143"/>
      <c r="BD172" s="144"/>
      <c r="BE172" s="146">
        <v>327</v>
      </c>
      <c r="BF172" s="146">
        <v>327</v>
      </c>
      <c r="BG172" s="146">
        <v>327</v>
      </c>
      <c r="BH172" s="146">
        <v>327</v>
      </c>
      <c r="BI172" s="146">
        <v>327</v>
      </c>
      <c r="BJ172" s="146">
        <v>327</v>
      </c>
      <c r="BK172" s="146">
        <v>327</v>
      </c>
      <c r="BL172" s="146">
        <v>327</v>
      </c>
      <c r="BM172" s="146">
        <v>327</v>
      </c>
      <c r="BN172" s="146">
        <v>327</v>
      </c>
      <c r="BO172" s="146">
        <v>327</v>
      </c>
      <c r="BP172" s="146">
        <v>327</v>
      </c>
      <c r="BQ172" s="146">
        <v>327</v>
      </c>
      <c r="BR172" s="146">
        <v>327</v>
      </c>
      <c r="BS172" s="146">
        <v>327</v>
      </c>
      <c r="BT172" s="146">
        <v>327</v>
      </c>
      <c r="BU172" s="146">
        <v>327</v>
      </c>
      <c r="BV172" s="173">
        <f t="shared" si="2"/>
        <v>1962</v>
      </c>
      <c r="BW172" s="113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</row>
    <row r="173" spans="1:125" s="151" customFormat="1" ht="12.75" customHeight="1" hidden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 t="s">
        <v>73</v>
      </c>
      <c r="V173" s="76" t="s">
        <v>74</v>
      </c>
      <c r="W173" s="76">
        <v>9</v>
      </c>
      <c r="X173" s="76">
        <v>0</v>
      </c>
      <c r="Y173" s="76">
        <v>1</v>
      </c>
      <c r="Z173" s="76">
        <v>0</v>
      </c>
      <c r="AA173" s="76">
        <v>0</v>
      </c>
      <c r="AB173" s="76">
        <v>1</v>
      </c>
      <c r="AC173" s="76">
        <v>0</v>
      </c>
      <c r="AD173" s="76">
        <v>0</v>
      </c>
      <c r="AE173" s="119"/>
      <c r="AF173" s="6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287"/>
      <c r="AT173" s="81"/>
      <c r="AU173" s="205"/>
      <c r="AV173" s="180"/>
      <c r="AW173" s="180"/>
      <c r="AX173" s="180"/>
      <c r="AY173" s="180"/>
      <c r="AZ173" s="79"/>
      <c r="BA173" s="81" t="s">
        <v>75</v>
      </c>
      <c r="BB173" s="142"/>
      <c r="BC173" s="143"/>
      <c r="BD173" s="144"/>
      <c r="BE173" s="146">
        <v>941.7</v>
      </c>
      <c r="BF173" s="146">
        <v>941.7</v>
      </c>
      <c r="BG173" s="146">
        <v>941.7</v>
      </c>
      <c r="BH173" s="146">
        <v>941.7</v>
      </c>
      <c r="BI173" s="146">
        <v>941.7</v>
      </c>
      <c r="BJ173" s="146">
        <v>941.7</v>
      </c>
      <c r="BK173" s="146">
        <v>941.7</v>
      </c>
      <c r="BL173" s="146">
        <v>941.7</v>
      </c>
      <c r="BM173" s="146">
        <v>941.7</v>
      </c>
      <c r="BN173" s="146">
        <v>941.7</v>
      </c>
      <c r="BO173" s="146">
        <v>941.7</v>
      </c>
      <c r="BP173" s="146">
        <v>941.7</v>
      </c>
      <c r="BQ173" s="146">
        <v>941.7</v>
      </c>
      <c r="BR173" s="146">
        <v>941.7</v>
      </c>
      <c r="BS173" s="146">
        <v>941.7</v>
      </c>
      <c r="BT173" s="146">
        <v>941.7</v>
      </c>
      <c r="BU173" s="146">
        <v>941.7</v>
      </c>
      <c r="BV173" s="173">
        <f t="shared" si="2"/>
        <v>5650.2</v>
      </c>
      <c r="BW173" s="113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</row>
    <row r="174" spans="1:125" s="151" customFormat="1" ht="12.75" customHeight="1" hidden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 t="s">
        <v>73</v>
      </c>
      <c r="V174" s="76" t="s">
        <v>74</v>
      </c>
      <c r="W174" s="76">
        <v>9</v>
      </c>
      <c r="X174" s="76">
        <v>0</v>
      </c>
      <c r="Y174" s="76">
        <v>1</v>
      </c>
      <c r="Z174" s="76">
        <v>0</v>
      </c>
      <c r="AA174" s="76">
        <v>0</v>
      </c>
      <c r="AB174" s="76">
        <v>1</v>
      </c>
      <c r="AC174" s="76">
        <v>0</v>
      </c>
      <c r="AD174" s="76">
        <v>0</v>
      </c>
      <c r="AE174" s="119"/>
      <c r="AF174" s="6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287"/>
      <c r="AT174" s="81"/>
      <c r="AU174" s="205"/>
      <c r="AV174" s="182"/>
      <c r="AW174" s="182"/>
      <c r="AX174" s="182"/>
      <c r="AY174" s="182"/>
      <c r="AZ174" s="79"/>
      <c r="BA174" s="81" t="s">
        <v>75</v>
      </c>
      <c r="BB174" s="142"/>
      <c r="BC174" s="143"/>
      <c r="BD174" s="144"/>
      <c r="BE174" s="146">
        <v>8154.6</v>
      </c>
      <c r="BF174" s="146">
        <v>8154.6</v>
      </c>
      <c r="BG174" s="146">
        <v>8154.6</v>
      </c>
      <c r="BH174" s="146">
        <v>8154.6</v>
      </c>
      <c r="BI174" s="146">
        <v>8154.6</v>
      </c>
      <c r="BJ174" s="146">
        <v>8154.6</v>
      </c>
      <c r="BK174" s="146">
        <v>8154.6</v>
      </c>
      <c r="BL174" s="146">
        <v>8154.6</v>
      </c>
      <c r="BM174" s="146">
        <v>8154.6</v>
      </c>
      <c r="BN174" s="146">
        <v>8154.6</v>
      </c>
      <c r="BO174" s="146">
        <v>8154.6</v>
      </c>
      <c r="BP174" s="146">
        <v>8154.6</v>
      </c>
      <c r="BQ174" s="146">
        <v>8154.6</v>
      </c>
      <c r="BR174" s="146">
        <v>8154.6</v>
      </c>
      <c r="BS174" s="146">
        <v>8154.6</v>
      </c>
      <c r="BT174" s="146">
        <v>8154.6</v>
      </c>
      <c r="BU174" s="146">
        <v>8154.6</v>
      </c>
      <c r="BV174" s="173">
        <f t="shared" si="2"/>
        <v>48927.6</v>
      </c>
      <c r="BW174" s="113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</row>
    <row r="175" spans="1:125" s="151" customFormat="1" ht="12.75" customHeight="1" hidden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 t="s">
        <v>73</v>
      </c>
      <c r="V175" s="76" t="s">
        <v>74</v>
      </c>
      <c r="W175" s="76">
        <v>9</v>
      </c>
      <c r="X175" s="76">
        <v>0</v>
      </c>
      <c r="Y175" s="76">
        <v>1</v>
      </c>
      <c r="Z175" s="76">
        <v>0</v>
      </c>
      <c r="AA175" s="76">
        <v>0</v>
      </c>
      <c r="AB175" s="76">
        <v>1</v>
      </c>
      <c r="AC175" s="76">
        <v>0</v>
      </c>
      <c r="AD175" s="76">
        <v>0</v>
      </c>
      <c r="AE175" s="119"/>
      <c r="AF175" s="6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287"/>
      <c r="AT175" s="81"/>
      <c r="AU175" s="205"/>
      <c r="AV175" s="180"/>
      <c r="AW175" s="180"/>
      <c r="AX175" s="180"/>
      <c r="AY175" s="180"/>
      <c r="AZ175" s="79"/>
      <c r="BA175" s="81" t="s">
        <v>75</v>
      </c>
      <c r="BB175" s="142"/>
      <c r="BC175" s="143"/>
      <c r="BD175" s="144"/>
      <c r="BE175" s="146">
        <v>112</v>
      </c>
      <c r="BF175" s="146">
        <v>112</v>
      </c>
      <c r="BG175" s="146">
        <v>112</v>
      </c>
      <c r="BH175" s="146">
        <v>112</v>
      </c>
      <c r="BI175" s="146">
        <v>112</v>
      </c>
      <c r="BJ175" s="146">
        <v>112</v>
      </c>
      <c r="BK175" s="146">
        <v>112</v>
      </c>
      <c r="BL175" s="146">
        <v>112</v>
      </c>
      <c r="BM175" s="146">
        <v>112</v>
      </c>
      <c r="BN175" s="146">
        <v>112</v>
      </c>
      <c r="BO175" s="146">
        <v>112</v>
      </c>
      <c r="BP175" s="146">
        <v>112</v>
      </c>
      <c r="BQ175" s="146">
        <v>112</v>
      </c>
      <c r="BR175" s="146">
        <v>112</v>
      </c>
      <c r="BS175" s="146">
        <v>112</v>
      </c>
      <c r="BT175" s="146">
        <v>112</v>
      </c>
      <c r="BU175" s="146">
        <v>112</v>
      </c>
      <c r="BV175" s="173">
        <f t="shared" si="2"/>
        <v>672</v>
      </c>
      <c r="BW175" s="113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</row>
    <row r="176" spans="1:125" s="151" customFormat="1" ht="12.75" customHeight="1" hidden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 t="s">
        <v>73</v>
      </c>
      <c r="V176" s="76" t="s">
        <v>74</v>
      </c>
      <c r="W176" s="76">
        <v>9</v>
      </c>
      <c r="X176" s="76">
        <v>0</v>
      </c>
      <c r="Y176" s="76">
        <v>1</v>
      </c>
      <c r="Z176" s="76">
        <v>0</v>
      </c>
      <c r="AA176" s="76">
        <v>0</v>
      </c>
      <c r="AB176" s="76">
        <v>1</v>
      </c>
      <c r="AC176" s="76">
        <v>0</v>
      </c>
      <c r="AD176" s="76">
        <v>0</v>
      </c>
      <c r="AE176" s="119"/>
      <c r="AF176" s="6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287"/>
      <c r="AT176" s="81"/>
      <c r="AU176" s="205"/>
      <c r="AV176" s="180"/>
      <c r="AW176" s="180"/>
      <c r="AX176" s="180"/>
      <c r="AY176" s="180"/>
      <c r="AZ176" s="79"/>
      <c r="BA176" s="81" t="s">
        <v>75</v>
      </c>
      <c r="BB176" s="142"/>
      <c r="BC176" s="143"/>
      <c r="BD176" s="144"/>
      <c r="BE176" s="146">
        <v>342.5</v>
      </c>
      <c r="BF176" s="146">
        <v>342.5</v>
      </c>
      <c r="BG176" s="146">
        <v>342.5</v>
      </c>
      <c r="BH176" s="146">
        <v>342.5</v>
      </c>
      <c r="BI176" s="146">
        <v>342.5</v>
      </c>
      <c r="BJ176" s="146">
        <v>342.5</v>
      </c>
      <c r="BK176" s="146">
        <v>342.5</v>
      </c>
      <c r="BL176" s="146">
        <v>342.5</v>
      </c>
      <c r="BM176" s="146">
        <v>342.5</v>
      </c>
      <c r="BN176" s="146">
        <v>342.5</v>
      </c>
      <c r="BO176" s="146">
        <v>342.5</v>
      </c>
      <c r="BP176" s="146">
        <v>342.5</v>
      </c>
      <c r="BQ176" s="146">
        <v>342.5</v>
      </c>
      <c r="BR176" s="146">
        <v>342.5</v>
      </c>
      <c r="BS176" s="146">
        <v>342.5</v>
      </c>
      <c r="BT176" s="146">
        <v>342.5</v>
      </c>
      <c r="BU176" s="146">
        <v>342.5</v>
      </c>
      <c r="BV176" s="173">
        <f t="shared" si="2"/>
        <v>2055</v>
      </c>
      <c r="BW176" s="113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</row>
    <row r="177" spans="1:125" s="151" customFormat="1" ht="12.75" customHeight="1" hidden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 t="s">
        <v>73</v>
      </c>
      <c r="V177" s="76" t="s">
        <v>74</v>
      </c>
      <c r="W177" s="76">
        <v>9</v>
      </c>
      <c r="X177" s="76">
        <v>0</v>
      </c>
      <c r="Y177" s="76">
        <v>1</v>
      </c>
      <c r="Z177" s="76">
        <v>0</v>
      </c>
      <c r="AA177" s="76">
        <v>0</v>
      </c>
      <c r="AB177" s="76">
        <v>1</v>
      </c>
      <c r="AC177" s="76">
        <v>0</v>
      </c>
      <c r="AD177" s="76">
        <v>0</v>
      </c>
      <c r="AE177" s="119"/>
      <c r="AF177" s="6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287"/>
      <c r="AT177" s="81"/>
      <c r="AU177" s="205"/>
      <c r="AV177" s="182"/>
      <c r="AW177" s="182"/>
      <c r="AX177" s="182"/>
      <c r="AY177" s="182"/>
      <c r="AZ177" s="79"/>
      <c r="BA177" s="81" t="s">
        <v>75</v>
      </c>
      <c r="BB177" s="142"/>
      <c r="BC177" s="143"/>
      <c r="BD177" s="144"/>
      <c r="BE177" s="146">
        <v>1330</v>
      </c>
      <c r="BF177" s="146">
        <v>1330</v>
      </c>
      <c r="BG177" s="146">
        <v>1330</v>
      </c>
      <c r="BH177" s="146">
        <v>1330</v>
      </c>
      <c r="BI177" s="146">
        <v>1330</v>
      </c>
      <c r="BJ177" s="146">
        <v>1330</v>
      </c>
      <c r="BK177" s="146">
        <v>1330</v>
      </c>
      <c r="BL177" s="146">
        <v>1330</v>
      </c>
      <c r="BM177" s="146">
        <v>1330</v>
      </c>
      <c r="BN177" s="146">
        <v>1330</v>
      </c>
      <c r="BO177" s="146">
        <v>1330</v>
      </c>
      <c r="BP177" s="146">
        <v>1330</v>
      </c>
      <c r="BQ177" s="146">
        <v>1330</v>
      </c>
      <c r="BR177" s="146">
        <v>1330</v>
      </c>
      <c r="BS177" s="146">
        <v>1330</v>
      </c>
      <c r="BT177" s="146">
        <v>1330</v>
      </c>
      <c r="BU177" s="146">
        <v>1330</v>
      </c>
      <c r="BV177" s="173">
        <f t="shared" si="2"/>
        <v>7980</v>
      </c>
      <c r="BW177" s="113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</row>
    <row r="178" spans="1:125" s="186" customFormat="1" ht="12.75" customHeight="1" hidden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 t="s">
        <v>73</v>
      </c>
      <c r="V178" s="76" t="s">
        <v>74</v>
      </c>
      <c r="W178" s="76">
        <v>9</v>
      </c>
      <c r="X178" s="76">
        <v>0</v>
      </c>
      <c r="Y178" s="76">
        <v>1</v>
      </c>
      <c r="Z178" s="76">
        <v>0</v>
      </c>
      <c r="AA178" s="76">
        <v>0</v>
      </c>
      <c r="AB178" s="76">
        <v>1</v>
      </c>
      <c r="AC178" s="76">
        <v>0</v>
      </c>
      <c r="AD178" s="76">
        <v>0</v>
      </c>
      <c r="AE178" s="119"/>
      <c r="AF178" s="6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287"/>
      <c r="AT178" s="81"/>
      <c r="AU178" s="205"/>
      <c r="AV178" s="180"/>
      <c r="AW178" s="180"/>
      <c r="AX178" s="180"/>
      <c r="AY178" s="180"/>
      <c r="AZ178" s="79"/>
      <c r="BA178" s="81" t="s">
        <v>75</v>
      </c>
      <c r="BB178" s="183"/>
      <c r="BC178" s="143"/>
      <c r="BD178" s="184"/>
      <c r="BE178" s="185">
        <v>41</v>
      </c>
      <c r="BF178" s="185">
        <v>41</v>
      </c>
      <c r="BG178" s="185">
        <v>41</v>
      </c>
      <c r="BH178" s="185">
        <v>41</v>
      </c>
      <c r="BI178" s="185">
        <v>41</v>
      </c>
      <c r="BJ178" s="185">
        <v>41</v>
      </c>
      <c r="BK178" s="185">
        <v>41</v>
      </c>
      <c r="BL178" s="185">
        <v>41</v>
      </c>
      <c r="BM178" s="185">
        <v>41</v>
      </c>
      <c r="BN178" s="185">
        <v>41</v>
      </c>
      <c r="BO178" s="185">
        <v>41</v>
      </c>
      <c r="BP178" s="185">
        <v>41</v>
      </c>
      <c r="BQ178" s="185">
        <v>41</v>
      </c>
      <c r="BR178" s="185">
        <v>41</v>
      </c>
      <c r="BS178" s="185">
        <v>41</v>
      </c>
      <c r="BT178" s="185">
        <v>41</v>
      </c>
      <c r="BU178" s="185">
        <v>41</v>
      </c>
      <c r="BV178" s="173">
        <f t="shared" si="2"/>
        <v>246</v>
      </c>
      <c r="BW178" s="113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</row>
    <row r="179" spans="1:125" s="151" customFormat="1" ht="12.75" customHeight="1" hidden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 t="s">
        <v>73</v>
      </c>
      <c r="V179" s="76" t="s">
        <v>74</v>
      </c>
      <c r="W179" s="76">
        <v>9</v>
      </c>
      <c r="X179" s="76">
        <v>0</v>
      </c>
      <c r="Y179" s="76">
        <v>1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119"/>
      <c r="AF179" s="6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287"/>
      <c r="AT179" s="81"/>
      <c r="AU179" s="205"/>
      <c r="AV179" s="180"/>
      <c r="AW179" s="180"/>
      <c r="AX179" s="180"/>
      <c r="AY179" s="180"/>
      <c r="AZ179" s="79"/>
      <c r="BA179" s="81" t="s">
        <v>75</v>
      </c>
      <c r="BB179" s="142"/>
      <c r="BC179" s="143"/>
      <c r="BD179" s="144"/>
      <c r="BE179" s="146">
        <v>41</v>
      </c>
      <c r="BF179" s="146">
        <v>41</v>
      </c>
      <c r="BG179" s="146">
        <v>41</v>
      </c>
      <c r="BH179" s="146">
        <v>41</v>
      </c>
      <c r="BI179" s="146">
        <v>41</v>
      </c>
      <c r="BJ179" s="146">
        <v>41</v>
      </c>
      <c r="BK179" s="146">
        <v>41</v>
      </c>
      <c r="BL179" s="146">
        <v>41</v>
      </c>
      <c r="BM179" s="146">
        <v>41</v>
      </c>
      <c r="BN179" s="146">
        <v>41</v>
      </c>
      <c r="BO179" s="146">
        <v>41</v>
      </c>
      <c r="BP179" s="146">
        <v>41</v>
      </c>
      <c r="BQ179" s="146">
        <v>41</v>
      </c>
      <c r="BR179" s="146">
        <v>41</v>
      </c>
      <c r="BS179" s="146">
        <v>41</v>
      </c>
      <c r="BT179" s="146">
        <v>41</v>
      </c>
      <c r="BU179" s="146">
        <v>41</v>
      </c>
      <c r="BV179" s="173">
        <f t="shared" si="2"/>
        <v>246</v>
      </c>
      <c r="BW179" s="113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</row>
    <row r="180" spans="1:75" s="11" customFormat="1" ht="12" hidden="1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8"/>
      <c r="AF180" s="195">
        <v>5392578.785403748</v>
      </c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90"/>
      <c r="AT180" s="191"/>
      <c r="AU180" s="213"/>
      <c r="AV180" s="191"/>
      <c r="AW180" s="191"/>
      <c r="AX180" s="191"/>
      <c r="AY180" s="191"/>
      <c r="AZ180" s="191"/>
      <c r="BA180" s="191"/>
      <c r="BB180" s="189"/>
      <c r="BC180" s="192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93"/>
    </row>
    <row r="181" spans="1:75" s="11" customFormat="1" ht="12" hidden="1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94" t="s">
        <v>76</v>
      </c>
      <c r="AF181" s="195" t="e">
        <f>AJ20</f>
        <v>#REF!</v>
      </c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90"/>
      <c r="AT181" s="191"/>
      <c r="AU181" s="213"/>
      <c r="AV181" s="191"/>
      <c r="AW181" s="191"/>
      <c r="AX181" s="191"/>
      <c r="AY181" s="191"/>
      <c r="AZ181" s="191"/>
      <c r="BA181" s="191"/>
      <c r="BB181" s="189"/>
      <c r="BC181" s="192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93"/>
    </row>
    <row r="182" spans="1:75" s="11" customFormat="1" ht="12" hidden="1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96"/>
      <c r="AC182" s="187"/>
      <c r="AD182" s="187"/>
      <c r="AE182" s="194" t="s">
        <v>77</v>
      </c>
      <c r="AF182" s="197" t="e">
        <f>AF180-AF181</f>
        <v>#REF!</v>
      </c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90"/>
      <c r="AT182" s="191"/>
      <c r="AU182" s="213"/>
      <c r="AV182" s="191"/>
      <c r="AW182" s="191"/>
      <c r="AX182" s="191"/>
      <c r="AY182" s="191"/>
      <c r="AZ182" s="191"/>
      <c r="BA182" s="191"/>
      <c r="BB182" s="189"/>
      <c r="BC182" s="192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93"/>
    </row>
    <row r="183" spans="1:125" s="203" customFormat="1" ht="12" hidden="1">
      <c r="A183" s="198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88" t="s">
        <v>78</v>
      </c>
      <c r="AF183" s="200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190"/>
      <c r="AT183" s="202"/>
      <c r="AU183" s="214"/>
      <c r="AV183" s="202"/>
      <c r="AW183" s="202"/>
      <c r="AX183" s="202"/>
      <c r="AY183" s="202"/>
      <c r="AZ183" s="191"/>
      <c r="BA183" s="191"/>
      <c r="BB183" s="201"/>
      <c r="BC183" s="192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10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</row>
    <row r="184" spans="1:125" s="203" customFormat="1" ht="12" hidden="1">
      <c r="A184" s="198"/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9"/>
      <c r="AF184" s="200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190"/>
      <c r="AT184" s="202"/>
      <c r="AU184" s="214"/>
      <c r="AV184" s="202"/>
      <c r="AW184" s="202"/>
      <c r="AX184" s="202"/>
      <c r="AY184" s="202"/>
      <c r="AZ184" s="191"/>
      <c r="BA184" s="191"/>
      <c r="BB184" s="201"/>
      <c r="BC184" s="192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10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</row>
    <row r="185" spans="1:125" s="203" customFormat="1" ht="12.75" customHeight="1" hidden="1">
      <c r="A185" s="198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9"/>
      <c r="AF185" s="200">
        <v>2011</v>
      </c>
      <c r="AG185" s="201" t="e">
        <f>#REF!+#REF!+#REF!+#REF!+#REF!+#REF!</f>
        <v>#REF!</v>
      </c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190"/>
      <c r="AT185" s="202"/>
      <c r="AU185" s="214"/>
      <c r="AV185" s="202"/>
      <c r="AW185" s="202"/>
      <c r="AX185" s="202"/>
      <c r="AY185" s="202"/>
      <c r="AZ185" s="191"/>
      <c r="BA185" s="191"/>
      <c r="BB185" s="201"/>
      <c r="BC185" s="192"/>
      <c r="BD185" s="201"/>
      <c r="BE185" s="201"/>
      <c r="BF185" s="201"/>
      <c r="BG185" s="201"/>
      <c r="BH185" s="201"/>
      <c r="BI185" s="201"/>
      <c r="BJ185" s="201"/>
      <c r="BK185" s="201"/>
      <c r="BL185" s="201"/>
      <c r="BM185" s="201"/>
      <c r="BN185" s="201"/>
      <c r="BO185" s="201"/>
      <c r="BP185" s="201"/>
      <c r="BQ185" s="201"/>
      <c r="BR185" s="201"/>
      <c r="BS185" s="201"/>
      <c r="BT185" s="201"/>
      <c r="BU185" s="201"/>
      <c r="BV185" s="201"/>
      <c r="BW185" s="10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</row>
    <row r="186" spans="1:125" s="203" customFormat="1" ht="24" hidden="1">
      <c r="A186" s="198"/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291"/>
      <c r="AF186" s="200" t="s">
        <v>79</v>
      </c>
      <c r="AG186" s="201" t="e">
        <f>AG185-2363000-192000-117000</f>
        <v>#REF!</v>
      </c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190"/>
      <c r="AT186" s="202"/>
      <c r="AU186" s="214"/>
      <c r="AV186" s="202"/>
      <c r="AW186" s="202"/>
      <c r="AX186" s="202"/>
      <c r="AY186" s="202"/>
      <c r="AZ186" s="191"/>
      <c r="BA186" s="191"/>
      <c r="BB186" s="201"/>
      <c r="BC186" s="192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1"/>
      <c r="BV186" s="201"/>
      <c r="BW186" s="10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</row>
    <row r="187" spans="1:125" s="203" customFormat="1" ht="12" hidden="1">
      <c r="A187" s="198"/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291"/>
      <c r="AF187" s="200">
        <v>2012</v>
      </c>
      <c r="AG187" s="201" t="e">
        <f>#REF!+#REF!+#REF!+#REF!+#REF!+#REF!</f>
        <v>#REF!</v>
      </c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190"/>
      <c r="AT187" s="202"/>
      <c r="AU187" s="214"/>
      <c r="AV187" s="202"/>
      <c r="AW187" s="202"/>
      <c r="AX187" s="202"/>
      <c r="AY187" s="202"/>
      <c r="AZ187" s="191"/>
      <c r="BA187" s="191"/>
      <c r="BB187" s="201"/>
      <c r="BC187" s="192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10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</row>
    <row r="188" spans="1:125" s="203" customFormat="1" ht="24" hidden="1">
      <c r="A188" s="198"/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291"/>
      <c r="AF188" s="200" t="s">
        <v>80</v>
      </c>
      <c r="AG188" s="201" t="e">
        <f>#REF!+#REF!+#REF!+#REF!+#REF!+#REF!+#REF!</f>
        <v>#REF!</v>
      </c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190"/>
      <c r="AT188" s="202"/>
      <c r="AU188" s="214"/>
      <c r="AV188" s="202"/>
      <c r="AW188" s="202"/>
      <c r="AX188" s="202"/>
      <c r="AY188" s="202"/>
      <c r="AZ188" s="191"/>
      <c r="BA188" s="191"/>
      <c r="BB188" s="201"/>
      <c r="BC188" s="192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10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</row>
    <row r="189" spans="1:125" s="203" customFormat="1" ht="24" hidden="1">
      <c r="A189" s="198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291"/>
      <c r="AF189" s="200" t="s">
        <v>81</v>
      </c>
      <c r="AG189" s="204" t="e">
        <f>AG188/AG187</f>
        <v>#REF!</v>
      </c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190"/>
      <c r="AT189" s="202"/>
      <c r="AU189" s="214"/>
      <c r="AV189" s="202"/>
      <c r="AW189" s="202"/>
      <c r="AX189" s="202"/>
      <c r="AY189" s="202"/>
      <c r="AZ189" s="191"/>
      <c r="BA189" s="191"/>
      <c r="BB189" s="201"/>
      <c r="BC189" s="192"/>
      <c r="BD189" s="201"/>
      <c r="BE189" s="201"/>
      <c r="BF189" s="201"/>
      <c r="BG189" s="201"/>
      <c r="BH189" s="201"/>
      <c r="BI189" s="201"/>
      <c r="BJ189" s="201"/>
      <c r="BK189" s="201"/>
      <c r="BL189" s="201"/>
      <c r="BM189" s="201"/>
      <c r="BN189" s="201"/>
      <c r="BO189" s="201"/>
      <c r="BP189" s="201"/>
      <c r="BQ189" s="201"/>
      <c r="BR189" s="201"/>
      <c r="BS189" s="201"/>
      <c r="BT189" s="201"/>
      <c r="BU189" s="201"/>
      <c r="BV189" s="201"/>
      <c r="BW189" s="10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</row>
    <row r="190" spans="1:125" s="203" customFormat="1" ht="24" hidden="1">
      <c r="A190" s="198"/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291"/>
      <c r="AF190" s="200" t="s">
        <v>82</v>
      </c>
      <c r="AG190" s="204" t="e">
        <f>AG188/AG186</f>
        <v>#REF!</v>
      </c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190"/>
      <c r="AT190" s="202"/>
      <c r="AU190" s="214"/>
      <c r="AV190" s="202"/>
      <c r="AW190" s="202"/>
      <c r="AX190" s="202"/>
      <c r="AY190" s="202"/>
      <c r="AZ190" s="191"/>
      <c r="BA190" s="191"/>
      <c r="BB190" s="201"/>
      <c r="BC190" s="192"/>
      <c r="BD190" s="201"/>
      <c r="BE190" s="201"/>
      <c r="BF190" s="201"/>
      <c r="BG190" s="201"/>
      <c r="BH190" s="201"/>
      <c r="BI190" s="201"/>
      <c r="BJ190" s="201"/>
      <c r="BK190" s="201"/>
      <c r="BL190" s="201"/>
      <c r="BM190" s="201"/>
      <c r="BN190" s="201"/>
      <c r="BO190" s="201"/>
      <c r="BP190" s="201"/>
      <c r="BQ190" s="201"/>
      <c r="BR190" s="201"/>
      <c r="BS190" s="201"/>
      <c r="BT190" s="201"/>
      <c r="BU190" s="201"/>
      <c r="BV190" s="201"/>
      <c r="BW190" s="10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</row>
    <row r="191" spans="1:125" s="203" customFormat="1" ht="12">
      <c r="A191" s="198"/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291"/>
      <c r="AF191" s="200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190"/>
      <c r="AT191" s="202"/>
      <c r="AU191" s="214"/>
      <c r="AV191" s="202"/>
      <c r="AW191" s="202"/>
      <c r="AX191" s="202"/>
      <c r="AY191" s="202"/>
      <c r="AZ191" s="191"/>
      <c r="BA191" s="191"/>
      <c r="BB191" s="201"/>
      <c r="BC191" s="192"/>
      <c r="BD191" s="201"/>
      <c r="BE191" s="201"/>
      <c r="BF191" s="201"/>
      <c r="BG191" s="201"/>
      <c r="BH191" s="201"/>
      <c r="BI191" s="201"/>
      <c r="BJ191" s="201"/>
      <c r="BK191" s="201"/>
      <c r="BL191" s="201"/>
      <c r="BM191" s="201"/>
      <c r="BN191" s="201"/>
      <c r="BO191" s="201"/>
      <c r="BP191" s="201"/>
      <c r="BQ191" s="201"/>
      <c r="BR191" s="201"/>
      <c r="BS191" s="201"/>
      <c r="BT191" s="201"/>
      <c r="BU191" s="201"/>
      <c r="BV191" s="201"/>
      <c r="BW191" s="10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</row>
    <row r="192" spans="1:125" s="203" customFormat="1" ht="12">
      <c r="A192" s="198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9"/>
      <c r="AF192" s="200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190"/>
      <c r="AT192" s="202"/>
      <c r="AU192" s="214"/>
      <c r="AV192" s="202"/>
      <c r="AW192" s="202"/>
      <c r="AX192" s="202"/>
      <c r="AY192" s="202"/>
      <c r="AZ192" s="191"/>
      <c r="BA192" s="191"/>
      <c r="BB192" s="201"/>
      <c r="BC192" s="192"/>
      <c r="BD192" s="201"/>
      <c r="BE192" s="201"/>
      <c r="BF192" s="201"/>
      <c r="BG192" s="201"/>
      <c r="BH192" s="201"/>
      <c r="BI192" s="201"/>
      <c r="BJ192" s="201"/>
      <c r="BK192" s="201"/>
      <c r="BL192" s="201"/>
      <c r="BM192" s="201"/>
      <c r="BN192" s="201"/>
      <c r="BO192" s="201"/>
      <c r="BP192" s="201"/>
      <c r="BQ192" s="201"/>
      <c r="BR192" s="201"/>
      <c r="BS192" s="201"/>
      <c r="BT192" s="201"/>
      <c r="BU192" s="201"/>
      <c r="BV192" s="201"/>
      <c r="BW192" s="10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</row>
    <row r="193" spans="1:125" s="203" customFormat="1" ht="12">
      <c r="A193" s="198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9"/>
      <c r="AF193" s="200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190"/>
      <c r="AT193" s="202"/>
      <c r="AU193" s="214"/>
      <c r="AV193" s="202"/>
      <c r="AW193" s="202"/>
      <c r="AX193" s="202"/>
      <c r="AY193" s="202"/>
      <c r="AZ193" s="191"/>
      <c r="BA193" s="191"/>
      <c r="BB193" s="201"/>
      <c r="BC193" s="192"/>
      <c r="BD193" s="201"/>
      <c r="BE193" s="201"/>
      <c r="BF193" s="201"/>
      <c r="BG193" s="201"/>
      <c r="BH193" s="201"/>
      <c r="BI193" s="201"/>
      <c r="BJ193" s="201"/>
      <c r="BK193" s="201"/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1"/>
      <c r="BW193" s="10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</row>
    <row r="194" spans="1:125" s="203" customFormat="1" ht="12">
      <c r="A194" s="198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9"/>
      <c r="AF194" s="200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190"/>
      <c r="AT194" s="202"/>
      <c r="AU194" s="214"/>
      <c r="AV194" s="202"/>
      <c r="AW194" s="202"/>
      <c r="AX194" s="202"/>
      <c r="AY194" s="202"/>
      <c r="AZ194" s="191"/>
      <c r="BA194" s="191"/>
      <c r="BB194" s="201"/>
      <c r="BC194" s="192"/>
      <c r="BD194" s="201"/>
      <c r="BE194" s="201"/>
      <c r="BF194" s="201"/>
      <c r="BG194" s="201"/>
      <c r="BH194" s="201"/>
      <c r="BI194" s="201"/>
      <c r="BJ194" s="201"/>
      <c r="BK194" s="201"/>
      <c r="BL194" s="201"/>
      <c r="BM194" s="201"/>
      <c r="BN194" s="201"/>
      <c r="BO194" s="201"/>
      <c r="BP194" s="201"/>
      <c r="BQ194" s="201"/>
      <c r="BR194" s="201"/>
      <c r="BS194" s="201"/>
      <c r="BT194" s="201"/>
      <c r="BU194" s="201"/>
      <c r="BV194" s="201"/>
      <c r="BW194" s="10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</row>
    <row r="195" spans="1:125" s="203" customFormat="1" ht="12">
      <c r="A195" s="198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9"/>
      <c r="AF195" s="200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190"/>
      <c r="AT195" s="202"/>
      <c r="AU195" s="214"/>
      <c r="AV195" s="202"/>
      <c r="AW195" s="202"/>
      <c r="AX195" s="202"/>
      <c r="AY195" s="202"/>
      <c r="AZ195" s="191"/>
      <c r="BA195" s="191"/>
      <c r="BB195" s="201"/>
      <c r="BC195" s="192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10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</row>
    <row r="196" spans="1:125" s="203" customFormat="1" ht="12">
      <c r="A196" s="198"/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9"/>
      <c r="AF196" s="200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190"/>
      <c r="AT196" s="202"/>
      <c r="AU196" s="214"/>
      <c r="AV196" s="202"/>
      <c r="AW196" s="202"/>
      <c r="AX196" s="202"/>
      <c r="AY196" s="202"/>
      <c r="AZ196" s="191"/>
      <c r="BA196" s="191"/>
      <c r="BB196" s="201"/>
      <c r="BC196" s="192"/>
      <c r="BD196" s="201"/>
      <c r="BE196" s="201"/>
      <c r="BF196" s="201"/>
      <c r="BG196" s="201"/>
      <c r="BH196" s="201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10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</row>
    <row r="197" spans="1:125" s="203" customFormat="1" ht="12">
      <c r="A197" s="198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9"/>
      <c r="AF197" s="200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190"/>
      <c r="AT197" s="202"/>
      <c r="AU197" s="214"/>
      <c r="AV197" s="202"/>
      <c r="AW197" s="202"/>
      <c r="AX197" s="202"/>
      <c r="AY197" s="202"/>
      <c r="AZ197" s="191"/>
      <c r="BA197" s="191"/>
      <c r="BB197" s="201"/>
      <c r="BC197" s="192"/>
      <c r="BD197" s="201"/>
      <c r="BE197" s="201"/>
      <c r="BF197" s="201"/>
      <c r="BG197" s="201"/>
      <c r="BH197" s="201"/>
      <c r="BI197" s="201"/>
      <c r="BJ197" s="201"/>
      <c r="BK197" s="201"/>
      <c r="BL197" s="201"/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10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</row>
    <row r="198" spans="1:125" s="203" customFormat="1" ht="12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9"/>
      <c r="AF198" s="200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190"/>
      <c r="AT198" s="202"/>
      <c r="AU198" s="214"/>
      <c r="AV198" s="202"/>
      <c r="AW198" s="202"/>
      <c r="AX198" s="202"/>
      <c r="AY198" s="202"/>
      <c r="AZ198" s="191"/>
      <c r="BA198" s="191"/>
      <c r="BB198" s="201"/>
      <c r="BC198" s="192"/>
      <c r="BD198" s="201"/>
      <c r="BE198" s="201"/>
      <c r="BF198" s="201"/>
      <c r="BG198" s="201"/>
      <c r="BH198" s="201"/>
      <c r="BI198" s="201"/>
      <c r="BJ198" s="201"/>
      <c r="BK198" s="201"/>
      <c r="BL198" s="201"/>
      <c r="BM198" s="201"/>
      <c r="BN198" s="201"/>
      <c r="BO198" s="201"/>
      <c r="BP198" s="201"/>
      <c r="BQ198" s="201"/>
      <c r="BR198" s="201"/>
      <c r="BS198" s="201"/>
      <c r="BT198" s="201"/>
      <c r="BU198" s="201"/>
      <c r="BV198" s="201"/>
      <c r="BW198" s="10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</row>
    <row r="199" spans="1:125" s="203" customFormat="1" ht="12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9"/>
      <c r="AF199" s="200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190"/>
      <c r="AT199" s="202"/>
      <c r="AU199" s="214"/>
      <c r="AV199" s="202"/>
      <c r="AW199" s="202"/>
      <c r="AX199" s="202"/>
      <c r="AY199" s="202"/>
      <c r="AZ199" s="191"/>
      <c r="BA199" s="191"/>
      <c r="BB199" s="201"/>
      <c r="BC199" s="192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10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</row>
    <row r="200" spans="1:125" s="203" customFormat="1" ht="12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9"/>
      <c r="AF200" s="200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190"/>
      <c r="AT200" s="202"/>
      <c r="AU200" s="214"/>
      <c r="AV200" s="202"/>
      <c r="AW200" s="202"/>
      <c r="AX200" s="202"/>
      <c r="AY200" s="202"/>
      <c r="AZ200" s="191"/>
      <c r="BA200" s="191"/>
      <c r="BB200" s="201"/>
      <c r="BC200" s="192"/>
      <c r="BD200" s="201"/>
      <c r="BE200" s="201"/>
      <c r="BF200" s="201"/>
      <c r="BG200" s="201"/>
      <c r="BH200" s="201"/>
      <c r="BI200" s="201"/>
      <c r="BJ200" s="201"/>
      <c r="BK200" s="201"/>
      <c r="BL200" s="201"/>
      <c r="BM200" s="201"/>
      <c r="BN200" s="201"/>
      <c r="BO200" s="201"/>
      <c r="BP200" s="201"/>
      <c r="BQ200" s="201"/>
      <c r="BR200" s="201"/>
      <c r="BS200" s="201"/>
      <c r="BT200" s="201"/>
      <c r="BU200" s="201"/>
      <c r="BV200" s="201"/>
      <c r="BW200" s="10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</row>
    <row r="201" spans="1:125" s="203" customFormat="1" ht="12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9"/>
      <c r="AF201" s="200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190"/>
      <c r="AT201" s="202"/>
      <c r="AU201" s="214"/>
      <c r="AV201" s="202"/>
      <c r="AW201" s="202"/>
      <c r="AX201" s="202"/>
      <c r="AY201" s="202"/>
      <c r="AZ201" s="191"/>
      <c r="BA201" s="191"/>
      <c r="BB201" s="201"/>
      <c r="BC201" s="192"/>
      <c r="BD201" s="201"/>
      <c r="BE201" s="201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10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</row>
    <row r="202" spans="1:125" s="203" customFormat="1" ht="12">
      <c r="A202" s="198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9"/>
      <c r="AF202" s="200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190"/>
      <c r="AT202" s="202"/>
      <c r="AU202" s="214"/>
      <c r="AV202" s="202"/>
      <c r="AW202" s="202"/>
      <c r="AX202" s="202"/>
      <c r="AY202" s="202"/>
      <c r="AZ202" s="191"/>
      <c r="BA202" s="191"/>
      <c r="BB202" s="201"/>
      <c r="BC202" s="192"/>
      <c r="BD202" s="201"/>
      <c r="BE202" s="201"/>
      <c r="BF202" s="201"/>
      <c r="BG202" s="201"/>
      <c r="BH202" s="201"/>
      <c r="BI202" s="201"/>
      <c r="BJ202" s="201"/>
      <c r="BK202" s="201"/>
      <c r="BL202" s="201"/>
      <c r="BM202" s="201"/>
      <c r="BN202" s="201"/>
      <c r="BO202" s="201"/>
      <c r="BP202" s="201"/>
      <c r="BQ202" s="201"/>
      <c r="BR202" s="201"/>
      <c r="BS202" s="201"/>
      <c r="BT202" s="201"/>
      <c r="BU202" s="201"/>
      <c r="BV202" s="201"/>
      <c r="BW202" s="10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</row>
    <row r="203" spans="1:125" s="203" customFormat="1" ht="12">
      <c r="A203" s="198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9"/>
      <c r="AF203" s="200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190"/>
      <c r="AT203" s="202"/>
      <c r="AU203" s="214"/>
      <c r="AV203" s="202"/>
      <c r="AW203" s="202"/>
      <c r="AX203" s="202"/>
      <c r="AY203" s="202"/>
      <c r="AZ203" s="191"/>
      <c r="BA203" s="191"/>
      <c r="BB203" s="201"/>
      <c r="BC203" s="192"/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/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10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</row>
    <row r="204" spans="1:125" s="203" customFormat="1" ht="12">
      <c r="A204" s="270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9"/>
      <c r="AF204" s="200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190"/>
      <c r="AT204" s="202"/>
      <c r="AU204" s="214"/>
      <c r="AV204" s="202"/>
      <c r="AW204" s="202"/>
      <c r="AX204" s="202"/>
      <c r="AY204" s="202"/>
      <c r="AZ204" s="191"/>
      <c r="BA204" s="191"/>
      <c r="BB204" s="201"/>
      <c r="BC204" s="192"/>
      <c r="BD204" s="201"/>
      <c r="BE204" s="201"/>
      <c r="BF204" s="201"/>
      <c r="BG204" s="201"/>
      <c r="BH204" s="201"/>
      <c r="BI204" s="201"/>
      <c r="BJ204" s="201"/>
      <c r="BK204" s="201"/>
      <c r="BL204" s="201"/>
      <c r="BM204" s="201"/>
      <c r="BN204" s="201"/>
      <c r="BO204" s="201"/>
      <c r="BP204" s="201"/>
      <c r="BQ204" s="201"/>
      <c r="BR204" s="201"/>
      <c r="BS204" s="201"/>
      <c r="BT204" s="201"/>
      <c r="BU204" s="201"/>
      <c r="BV204" s="201"/>
      <c r="BW204" s="10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</row>
    <row r="205" spans="1:125" s="203" customFormat="1" ht="12">
      <c r="A205" s="270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9"/>
      <c r="AF205" s="200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190"/>
      <c r="AT205" s="202"/>
      <c r="AU205" s="214"/>
      <c r="AV205" s="202"/>
      <c r="AW205" s="202"/>
      <c r="AX205" s="202"/>
      <c r="AY205" s="202"/>
      <c r="AZ205" s="191"/>
      <c r="BA205" s="191"/>
      <c r="BB205" s="201"/>
      <c r="BC205" s="192"/>
      <c r="BD205" s="201"/>
      <c r="BE205" s="201"/>
      <c r="BF205" s="201"/>
      <c r="BG205" s="201"/>
      <c r="BH205" s="201"/>
      <c r="BI205" s="201"/>
      <c r="BJ205" s="201"/>
      <c r="BK205" s="201"/>
      <c r="BL205" s="201"/>
      <c r="BM205" s="201"/>
      <c r="BN205" s="201"/>
      <c r="BO205" s="201"/>
      <c r="BP205" s="201"/>
      <c r="BQ205" s="201"/>
      <c r="BR205" s="201"/>
      <c r="BS205" s="201"/>
      <c r="BT205" s="201"/>
      <c r="BU205" s="201"/>
      <c r="BV205" s="201"/>
      <c r="BW205" s="10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</row>
    <row r="206" spans="1:125" s="203" customFormat="1" ht="12">
      <c r="A206" s="270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9"/>
      <c r="AF206" s="200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190"/>
      <c r="AT206" s="202"/>
      <c r="AU206" s="214"/>
      <c r="AV206" s="202"/>
      <c r="AW206" s="202"/>
      <c r="AX206" s="202"/>
      <c r="AY206" s="202"/>
      <c r="AZ206" s="191"/>
      <c r="BA206" s="191"/>
      <c r="BB206" s="201"/>
      <c r="BC206" s="192"/>
      <c r="BD206" s="201"/>
      <c r="BE206" s="201"/>
      <c r="BF206" s="201"/>
      <c r="BG206" s="201"/>
      <c r="BH206" s="201"/>
      <c r="BI206" s="201"/>
      <c r="BJ206" s="201"/>
      <c r="BK206" s="201"/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10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</row>
    <row r="207" spans="1:125" s="203" customFormat="1" ht="12">
      <c r="A207" s="270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9"/>
      <c r="AF207" s="200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190"/>
      <c r="AT207" s="202"/>
      <c r="AU207" s="214"/>
      <c r="AV207" s="202"/>
      <c r="AW207" s="202"/>
      <c r="AX207" s="202"/>
      <c r="AY207" s="202"/>
      <c r="AZ207" s="191"/>
      <c r="BA207" s="191"/>
      <c r="BB207" s="201"/>
      <c r="BC207" s="192"/>
      <c r="BD207" s="201"/>
      <c r="BE207" s="201"/>
      <c r="BF207" s="201"/>
      <c r="BG207" s="201"/>
      <c r="BH207" s="201"/>
      <c r="BI207" s="201"/>
      <c r="BJ207" s="201"/>
      <c r="BK207" s="201"/>
      <c r="BL207" s="201"/>
      <c r="BM207" s="201"/>
      <c r="BN207" s="201"/>
      <c r="BO207" s="201"/>
      <c r="BP207" s="201"/>
      <c r="BQ207" s="201"/>
      <c r="BR207" s="201"/>
      <c r="BS207" s="201"/>
      <c r="BT207" s="201"/>
      <c r="BU207" s="201"/>
      <c r="BV207" s="201"/>
      <c r="BW207" s="10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</row>
    <row r="208" spans="1:125" s="203" customFormat="1" ht="12">
      <c r="A208" s="270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9"/>
      <c r="AF208" s="200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190"/>
      <c r="AT208" s="202"/>
      <c r="AU208" s="214"/>
      <c r="AV208" s="202"/>
      <c r="AW208" s="202"/>
      <c r="AX208" s="202"/>
      <c r="AY208" s="202"/>
      <c r="AZ208" s="191"/>
      <c r="BA208" s="191"/>
      <c r="BB208" s="201"/>
      <c r="BC208" s="192"/>
      <c r="BD208" s="201"/>
      <c r="BE208" s="201"/>
      <c r="BF208" s="201"/>
      <c r="BG208" s="201"/>
      <c r="BH208" s="201"/>
      <c r="BI208" s="201"/>
      <c r="BJ208" s="201"/>
      <c r="BK208" s="201"/>
      <c r="BL208" s="201"/>
      <c r="BM208" s="201"/>
      <c r="BN208" s="201"/>
      <c r="BO208" s="201"/>
      <c r="BP208" s="201"/>
      <c r="BQ208" s="201"/>
      <c r="BR208" s="201"/>
      <c r="BS208" s="201"/>
      <c r="BT208" s="201"/>
      <c r="BU208" s="201"/>
      <c r="BV208" s="201"/>
      <c r="BW208" s="10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</row>
    <row r="209" spans="1:125" s="203" customFormat="1" ht="12">
      <c r="A209" s="270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9"/>
      <c r="AF209" s="200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190"/>
      <c r="AT209" s="202"/>
      <c r="AU209" s="214"/>
      <c r="AV209" s="202"/>
      <c r="AW209" s="202"/>
      <c r="AX209" s="202"/>
      <c r="AY209" s="202"/>
      <c r="AZ209" s="191"/>
      <c r="BA209" s="191"/>
      <c r="BB209" s="201"/>
      <c r="BC209" s="192"/>
      <c r="BD209" s="201"/>
      <c r="BE209" s="201"/>
      <c r="BF209" s="201"/>
      <c r="BG209" s="201"/>
      <c r="BH209" s="201"/>
      <c r="BI209" s="201"/>
      <c r="BJ209" s="201"/>
      <c r="BK209" s="201"/>
      <c r="BL209" s="201"/>
      <c r="BM209" s="201"/>
      <c r="BN209" s="201"/>
      <c r="BO209" s="201"/>
      <c r="BP209" s="201"/>
      <c r="BQ209" s="201"/>
      <c r="BR209" s="201"/>
      <c r="BS209" s="201"/>
      <c r="BT209" s="201"/>
      <c r="BU209" s="201"/>
      <c r="BV209" s="201"/>
      <c r="BW209" s="10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</row>
    <row r="210" spans="1:125" s="203" customFormat="1" ht="12">
      <c r="A210" s="270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9"/>
      <c r="AF210" s="200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190"/>
      <c r="AT210" s="202"/>
      <c r="AU210" s="214"/>
      <c r="AV210" s="202"/>
      <c r="AW210" s="202"/>
      <c r="AX210" s="202"/>
      <c r="AY210" s="202"/>
      <c r="AZ210" s="191"/>
      <c r="BA210" s="191"/>
      <c r="BB210" s="201"/>
      <c r="BC210" s="192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01"/>
      <c r="BV210" s="201"/>
      <c r="BW210" s="10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</row>
    <row r="211" spans="1:125" s="203" customFormat="1" ht="12">
      <c r="A211" s="270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9"/>
      <c r="AF211" s="200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190"/>
      <c r="AT211" s="202"/>
      <c r="AU211" s="214"/>
      <c r="AV211" s="202"/>
      <c r="AW211" s="202"/>
      <c r="AX211" s="202"/>
      <c r="AY211" s="202"/>
      <c r="AZ211" s="191"/>
      <c r="BA211" s="191"/>
      <c r="BB211" s="201"/>
      <c r="BC211" s="192"/>
      <c r="BD211" s="201"/>
      <c r="BE211" s="201"/>
      <c r="BF211" s="201"/>
      <c r="BG211" s="201"/>
      <c r="BH211" s="201"/>
      <c r="BI211" s="201"/>
      <c r="BJ211" s="201"/>
      <c r="BK211" s="201"/>
      <c r="BL211" s="201"/>
      <c r="BM211" s="201"/>
      <c r="BN211" s="201"/>
      <c r="BO211" s="201"/>
      <c r="BP211" s="201"/>
      <c r="BQ211" s="201"/>
      <c r="BR211" s="201"/>
      <c r="BS211" s="201"/>
      <c r="BT211" s="201"/>
      <c r="BU211" s="201"/>
      <c r="BV211" s="201"/>
      <c r="BW211" s="10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</row>
    <row r="212" spans="1:125" s="203" customFormat="1" ht="12">
      <c r="A212" s="270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9"/>
      <c r="AF212" s="200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190"/>
      <c r="AT212" s="202"/>
      <c r="AU212" s="214"/>
      <c r="AV212" s="202"/>
      <c r="AW212" s="202"/>
      <c r="AX212" s="202"/>
      <c r="AY212" s="202"/>
      <c r="AZ212" s="191"/>
      <c r="BA212" s="191"/>
      <c r="BB212" s="201"/>
      <c r="BC212" s="192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201"/>
      <c r="BQ212" s="201"/>
      <c r="BR212" s="201"/>
      <c r="BS212" s="201"/>
      <c r="BT212" s="201"/>
      <c r="BU212" s="201"/>
      <c r="BV212" s="201"/>
      <c r="BW212" s="10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</row>
    <row r="213" spans="1:125" s="203" customFormat="1" ht="12">
      <c r="A213" s="270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9"/>
      <c r="AF213" s="200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190"/>
      <c r="AT213" s="202"/>
      <c r="AU213" s="214"/>
      <c r="AV213" s="202"/>
      <c r="AW213" s="202"/>
      <c r="AX213" s="202"/>
      <c r="AY213" s="202"/>
      <c r="AZ213" s="191"/>
      <c r="BA213" s="191"/>
      <c r="BB213" s="201"/>
      <c r="BC213" s="192"/>
      <c r="BD213" s="201"/>
      <c r="BE213" s="201"/>
      <c r="BF213" s="201"/>
      <c r="BG213" s="201"/>
      <c r="BH213" s="201"/>
      <c r="BI213" s="201"/>
      <c r="BJ213" s="201"/>
      <c r="BK213" s="201"/>
      <c r="BL213" s="201"/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10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</row>
    <row r="214" spans="1:125" s="203" customFormat="1" ht="12">
      <c r="A214" s="270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9"/>
      <c r="AF214" s="200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190"/>
      <c r="AT214" s="202"/>
      <c r="AU214" s="214"/>
      <c r="AV214" s="202"/>
      <c r="AW214" s="202"/>
      <c r="AX214" s="202"/>
      <c r="AY214" s="202"/>
      <c r="AZ214" s="191"/>
      <c r="BA214" s="191"/>
      <c r="BB214" s="201"/>
      <c r="BC214" s="192"/>
      <c r="BD214" s="201"/>
      <c r="BE214" s="201"/>
      <c r="BF214" s="201"/>
      <c r="BG214" s="201"/>
      <c r="BH214" s="201"/>
      <c r="BI214" s="201"/>
      <c r="BJ214" s="201"/>
      <c r="BK214" s="201"/>
      <c r="BL214" s="201"/>
      <c r="BM214" s="201"/>
      <c r="BN214" s="201"/>
      <c r="BO214" s="201"/>
      <c r="BP214" s="201"/>
      <c r="BQ214" s="201"/>
      <c r="BR214" s="201"/>
      <c r="BS214" s="201"/>
      <c r="BT214" s="201"/>
      <c r="BU214" s="201"/>
      <c r="BV214" s="201"/>
      <c r="BW214" s="10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</row>
    <row r="215" spans="1:125" s="203" customFormat="1" ht="12">
      <c r="A215" s="270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9"/>
      <c r="AF215" s="200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190"/>
      <c r="AT215" s="202"/>
      <c r="AU215" s="214"/>
      <c r="AV215" s="202"/>
      <c r="AW215" s="202"/>
      <c r="AX215" s="202"/>
      <c r="AY215" s="202"/>
      <c r="AZ215" s="191"/>
      <c r="BA215" s="191"/>
      <c r="BB215" s="201"/>
      <c r="BC215" s="192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201"/>
      <c r="BT215" s="201"/>
      <c r="BU215" s="201"/>
      <c r="BV215" s="201"/>
      <c r="BW215" s="10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</row>
    <row r="216" spans="1:125" s="203" customFormat="1" ht="12">
      <c r="A216" s="270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9"/>
      <c r="AF216" s="200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190"/>
      <c r="AT216" s="202"/>
      <c r="AU216" s="214"/>
      <c r="AV216" s="202"/>
      <c r="AW216" s="202"/>
      <c r="AX216" s="202"/>
      <c r="AY216" s="202"/>
      <c r="AZ216" s="191"/>
      <c r="BA216" s="191"/>
      <c r="BB216" s="201"/>
      <c r="BC216" s="192"/>
      <c r="BD216" s="201"/>
      <c r="BE216" s="201"/>
      <c r="BF216" s="201"/>
      <c r="BG216" s="201"/>
      <c r="BH216" s="201"/>
      <c r="BI216" s="201"/>
      <c r="BJ216" s="201"/>
      <c r="BK216" s="201"/>
      <c r="BL216" s="201"/>
      <c r="BM216" s="201"/>
      <c r="BN216" s="201"/>
      <c r="BO216" s="201"/>
      <c r="BP216" s="201"/>
      <c r="BQ216" s="201"/>
      <c r="BR216" s="201"/>
      <c r="BS216" s="201"/>
      <c r="BT216" s="201"/>
      <c r="BU216" s="201"/>
      <c r="BV216" s="201"/>
      <c r="BW216" s="10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</row>
    <row r="217" spans="1:125" s="203" customFormat="1" ht="12">
      <c r="A217" s="270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9"/>
      <c r="AF217" s="200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190"/>
      <c r="AT217" s="202"/>
      <c r="AU217" s="214"/>
      <c r="AV217" s="202"/>
      <c r="AW217" s="202"/>
      <c r="AX217" s="202"/>
      <c r="AY217" s="202"/>
      <c r="AZ217" s="191"/>
      <c r="BA217" s="191"/>
      <c r="BB217" s="201"/>
      <c r="BC217" s="192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10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</row>
    <row r="218" spans="1:125" s="203" customFormat="1" ht="12">
      <c r="A218" s="270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9"/>
      <c r="AF218" s="200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190"/>
      <c r="AT218" s="202"/>
      <c r="AU218" s="214"/>
      <c r="AV218" s="202"/>
      <c r="AW218" s="202"/>
      <c r="AX218" s="202"/>
      <c r="AY218" s="202"/>
      <c r="AZ218" s="191"/>
      <c r="BA218" s="191"/>
      <c r="BB218" s="201"/>
      <c r="BC218" s="192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201"/>
      <c r="BQ218" s="201"/>
      <c r="BR218" s="201"/>
      <c r="BS218" s="201"/>
      <c r="BT218" s="201"/>
      <c r="BU218" s="201"/>
      <c r="BV218" s="201"/>
      <c r="BW218" s="10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</row>
    <row r="219" spans="1:125" s="203" customFormat="1" ht="12">
      <c r="A219" s="270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9"/>
      <c r="AF219" s="200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190"/>
      <c r="AT219" s="202"/>
      <c r="AU219" s="214"/>
      <c r="AV219" s="202"/>
      <c r="AW219" s="202"/>
      <c r="AX219" s="202"/>
      <c r="AY219" s="202"/>
      <c r="AZ219" s="191"/>
      <c r="BA219" s="191"/>
      <c r="BB219" s="201"/>
      <c r="BC219" s="192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10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</row>
    <row r="220" spans="1:125" s="203" customFormat="1" ht="12">
      <c r="A220" s="270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9"/>
      <c r="AF220" s="200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190"/>
      <c r="AT220" s="202"/>
      <c r="AU220" s="214"/>
      <c r="AV220" s="202"/>
      <c r="AW220" s="202"/>
      <c r="AX220" s="202"/>
      <c r="AY220" s="202"/>
      <c r="AZ220" s="191"/>
      <c r="BA220" s="191"/>
      <c r="BB220" s="201"/>
      <c r="BC220" s="192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201"/>
      <c r="BQ220" s="201"/>
      <c r="BR220" s="201"/>
      <c r="BS220" s="201"/>
      <c r="BT220" s="201"/>
      <c r="BU220" s="201"/>
      <c r="BV220" s="201"/>
      <c r="BW220" s="10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</row>
    <row r="221" spans="1:125" s="203" customFormat="1" ht="12">
      <c r="A221" s="270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9"/>
      <c r="AF221" s="200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190"/>
      <c r="AT221" s="202"/>
      <c r="AU221" s="214"/>
      <c r="AV221" s="202"/>
      <c r="AW221" s="202"/>
      <c r="AX221" s="202"/>
      <c r="AY221" s="202"/>
      <c r="AZ221" s="191"/>
      <c r="BA221" s="191"/>
      <c r="BB221" s="201"/>
      <c r="BC221" s="192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201"/>
      <c r="BQ221" s="201"/>
      <c r="BR221" s="201"/>
      <c r="BS221" s="201"/>
      <c r="BT221" s="201"/>
      <c r="BU221" s="201"/>
      <c r="BV221" s="201"/>
      <c r="BW221" s="10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</row>
    <row r="222" spans="1:125" s="203" customFormat="1" ht="12">
      <c r="A222" s="270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9"/>
      <c r="AF222" s="200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190"/>
      <c r="AT222" s="202"/>
      <c r="AU222" s="214"/>
      <c r="AV222" s="202"/>
      <c r="AW222" s="202"/>
      <c r="AX222" s="202"/>
      <c r="AY222" s="202"/>
      <c r="AZ222" s="191"/>
      <c r="BA222" s="191"/>
      <c r="BB222" s="201"/>
      <c r="BC222" s="192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201"/>
      <c r="BQ222" s="201"/>
      <c r="BR222" s="201"/>
      <c r="BS222" s="201"/>
      <c r="BT222" s="201"/>
      <c r="BU222" s="201"/>
      <c r="BV222" s="201"/>
      <c r="BW222" s="10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</row>
    <row r="223" spans="1:125" s="203" customFormat="1" ht="12">
      <c r="A223" s="270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9"/>
      <c r="AF223" s="200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190"/>
      <c r="AT223" s="202"/>
      <c r="AU223" s="214"/>
      <c r="AV223" s="202"/>
      <c r="AW223" s="202"/>
      <c r="AX223" s="202"/>
      <c r="AY223" s="202"/>
      <c r="AZ223" s="191"/>
      <c r="BA223" s="191"/>
      <c r="BB223" s="201"/>
      <c r="BC223" s="192"/>
      <c r="BD223" s="201"/>
      <c r="BE223" s="201"/>
      <c r="BF223" s="201"/>
      <c r="BG223" s="201"/>
      <c r="BH223" s="201"/>
      <c r="BI223" s="201"/>
      <c r="BJ223" s="201"/>
      <c r="BK223" s="201"/>
      <c r="BL223" s="201"/>
      <c r="BM223" s="201"/>
      <c r="BN223" s="201"/>
      <c r="BO223" s="201"/>
      <c r="BP223" s="201"/>
      <c r="BQ223" s="201"/>
      <c r="BR223" s="201"/>
      <c r="BS223" s="201"/>
      <c r="BT223" s="201"/>
      <c r="BU223" s="201"/>
      <c r="BV223" s="201"/>
      <c r="BW223" s="10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</row>
    <row r="224" spans="1:125" s="203" customFormat="1" ht="12">
      <c r="A224" s="270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9"/>
      <c r="AF224" s="200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190"/>
      <c r="AT224" s="202"/>
      <c r="AU224" s="214"/>
      <c r="AV224" s="202"/>
      <c r="AW224" s="202"/>
      <c r="AX224" s="202"/>
      <c r="AY224" s="202"/>
      <c r="AZ224" s="191"/>
      <c r="BA224" s="191"/>
      <c r="BB224" s="201"/>
      <c r="BC224" s="192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10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</row>
    <row r="225" spans="1:125" s="203" customFormat="1" ht="12">
      <c r="A225" s="270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9"/>
      <c r="AF225" s="200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190"/>
      <c r="AT225" s="202"/>
      <c r="AU225" s="214"/>
      <c r="AV225" s="202"/>
      <c r="AW225" s="202"/>
      <c r="AX225" s="202"/>
      <c r="AY225" s="202"/>
      <c r="AZ225" s="191"/>
      <c r="BA225" s="191"/>
      <c r="BB225" s="201"/>
      <c r="BC225" s="192"/>
      <c r="BD225" s="201"/>
      <c r="BE225" s="201"/>
      <c r="BF225" s="201"/>
      <c r="BG225" s="201"/>
      <c r="BH225" s="201"/>
      <c r="BI225" s="201"/>
      <c r="BJ225" s="201"/>
      <c r="BK225" s="201"/>
      <c r="BL225" s="201"/>
      <c r="BM225" s="201"/>
      <c r="BN225" s="201"/>
      <c r="BO225" s="201"/>
      <c r="BP225" s="201"/>
      <c r="BQ225" s="201"/>
      <c r="BR225" s="201"/>
      <c r="BS225" s="201"/>
      <c r="BT225" s="201"/>
      <c r="BU225" s="201"/>
      <c r="BV225" s="201"/>
      <c r="BW225" s="10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</row>
    <row r="226" spans="1:125" s="203" customFormat="1" ht="12">
      <c r="A226" s="270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9"/>
      <c r="AF226" s="200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190"/>
      <c r="AT226" s="202"/>
      <c r="AU226" s="214"/>
      <c r="AV226" s="202"/>
      <c r="AW226" s="202"/>
      <c r="AX226" s="202"/>
      <c r="AY226" s="202"/>
      <c r="AZ226" s="191"/>
      <c r="BA226" s="191"/>
      <c r="BB226" s="201"/>
      <c r="BC226" s="192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201"/>
      <c r="BT226" s="201"/>
      <c r="BU226" s="201"/>
      <c r="BV226" s="201"/>
      <c r="BW226" s="10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</row>
    <row r="227" spans="1:125" s="203" customFormat="1" ht="12">
      <c r="A227" s="270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9"/>
      <c r="AF227" s="200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190"/>
      <c r="AT227" s="202"/>
      <c r="AU227" s="214"/>
      <c r="AV227" s="202"/>
      <c r="AW227" s="202"/>
      <c r="AX227" s="202"/>
      <c r="AY227" s="202"/>
      <c r="AZ227" s="191"/>
      <c r="BA227" s="191"/>
      <c r="BB227" s="201"/>
      <c r="BC227" s="192"/>
      <c r="BD227" s="201"/>
      <c r="BE227" s="201"/>
      <c r="BF227" s="201"/>
      <c r="BG227" s="201"/>
      <c r="BH227" s="201"/>
      <c r="BI227" s="201"/>
      <c r="BJ227" s="201"/>
      <c r="BK227" s="201"/>
      <c r="BL227" s="201"/>
      <c r="BM227" s="201"/>
      <c r="BN227" s="201"/>
      <c r="BO227" s="201"/>
      <c r="BP227" s="201"/>
      <c r="BQ227" s="201"/>
      <c r="BR227" s="201"/>
      <c r="BS227" s="201"/>
      <c r="BT227" s="201"/>
      <c r="BU227" s="201"/>
      <c r="BV227" s="201"/>
      <c r="BW227" s="10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</row>
    <row r="228" spans="1:125" s="203" customFormat="1" ht="12">
      <c r="A228" s="270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9"/>
      <c r="AF228" s="200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190"/>
      <c r="AT228" s="202"/>
      <c r="AU228" s="214"/>
      <c r="AV228" s="202"/>
      <c r="AW228" s="202"/>
      <c r="AX228" s="202"/>
      <c r="AY228" s="202"/>
      <c r="AZ228" s="191"/>
      <c r="BA228" s="191"/>
      <c r="BB228" s="201"/>
      <c r="BC228" s="192"/>
      <c r="BD228" s="201"/>
      <c r="BE228" s="201"/>
      <c r="BF228" s="201"/>
      <c r="BG228" s="201"/>
      <c r="BH228" s="201"/>
      <c r="BI228" s="201"/>
      <c r="BJ228" s="201"/>
      <c r="BK228" s="201"/>
      <c r="BL228" s="201"/>
      <c r="BM228" s="201"/>
      <c r="BN228" s="201"/>
      <c r="BO228" s="201"/>
      <c r="BP228" s="201"/>
      <c r="BQ228" s="201"/>
      <c r="BR228" s="201"/>
      <c r="BS228" s="201"/>
      <c r="BT228" s="201"/>
      <c r="BU228" s="201"/>
      <c r="BV228" s="201"/>
      <c r="BW228" s="10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</row>
    <row r="229" spans="1:125" s="203" customFormat="1" ht="12">
      <c r="A229" s="270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9"/>
      <c r="AF229" s="200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190"/>
      <c r="AT229" s="202"/>
      <c r="AU229" s="214"/>
      <c r="AV229" s="202"/>
      <c r="AW229" s="202"/>
      <c r="AX229" s="202"/>
      <c r="AY229" s="202"/>
      <c r="AZ229" s="191"/>
      <c r="BA229" s="191"/>
      <c r="BB229" s="201"/>
      <c r="BC229" s="192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10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</row>
    <row r="230" spans="1:125" s="203" customFormat="1" ht="12">
      <c r="A230" s="270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9"/>
      <c r="AF230" s="200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190"/>
      <c r="AT230" s="202"/>
      <c r="AU230" s="214"/>
      <c r="AV230" s="202"/>
      <c r="AW230" s="202"/>
      <c r="AX230" s="202"/>
      <c r="AY230" s="202"/>
      <c r="AZ230" s="191"/>
      <c r="BA230" s="191"/>
      <c r="BB230" s="201"/>
      <c r="BC230" s="192"/>
      <c r="BD230" s="201"/>
      <c r="BE230" s="201"/>
      <c r="BF230" s="201"/>
      <c r="BG230" s="201"/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201"/>
      <c r="BT230" s="201"/>
      <c r="BU230" s="201"/>
      <c r="BV230" s="201"/>
      <c r="BW230" s="10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</row>
    <row r="231" spans="1:125" s="203" customFormat="1" ht="12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9"/>
      <c r="AF231" s="200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190"/>
      <c r="AT231" s="202"/>
      <c r="AU231" s="214"/>
      <c r="AV231" s="202"/>
      <c r="AW231" s="202"/>
      <c r="AX231" s="202"/>
      <c r="AY231" s="202"/>
      <c r="AZ231" s="191"/>
      <c r="BA231" s="191"/>
      <c r="BB231" s="201"/>
      <c r="BC231" s="192"/>
      <c r="BD231" s="201"/>
      <c r="BE231" s="201"/>
      <c r="BF231" s="201"/>
      <c r="BG231" s="201"/>
      <c r="BH231" s="201"/>
      <c r="BI231" s="201"/>
      <c r="BJ231" s="201"/>
      <c r="BK231" s="201"/>
      <c r="BL231" s="201"/>
      <c r="BM231" s="201"/>
      <c r="BN231" s="201"/>
      <c r="BO231" s="201"/>
      <c r="BP231" s="201"/>
      <c r="BQ231" s="201"/>
      <c r="BR231" s="201"/>
      <c r="BS231" s="201"/>
      <c r="BT231" s="201"/>
      <c r="BU231" s="201"/>
      <c r="BV231" s="201"/>
      <c r="BW231" s="10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</row>
    <row r="232" spans="1:125" s="203" customFormat="1" ht="12">
      <c r="A232" s="270"/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9"/>
      <c r="AF232" s="200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190"/>
      <c r="AT232" s="202"/>
      <c r="AU232" s="214"/>
      <c r="AV232" s="202"/>
      <c r="AW232" s="202"/>
      <c r="AX232" s="202"/>
      <c r="AY232" s="202"/>
      <c r="AZ232" s="191"/>
      <c r="BA232" s="191"/>
      <c r="BB232" s="201"/>
      <c r="BC232" s="192"/>
      <c r="BD232" s="201"/>
      <c r="BE232" s="201"/>
      <c r="BF232" s="201"/>
      <c r="BG232" s="201"/>
      <c r="BH232" s="201"/>
      <c r="BI232" s="201"/>
      <c r="BJ232" s="201"/>
      <c r="BK232" s="201"/>
      <c r="BL232" s="201"/>
      <c r="BM232" s="201"/>
      <c r="BN232" s="201"/>
      <c r="BO232" s="201"/>
      <c r="BP232" s="201"/>
      <c r="BQ232" s="201"/>
      <c r="BR232" s="201"/>
      <c r="BS232" s="201"/>
      <c r="BT232" s="201"/>
      <c r="BU232" s="201"/>
      <c r="BV232" s="201"/>
      <c r="BW232" s="10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</row>
    <row r="233" spans="1:125" s="203" customFormat="1" ht="12">
      <c r="A233" s="270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9"/>
      <c r="AF233" s="200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190"/>
      <c r="AT233" s="202"/>
      <c r="AU233" s="214"/>
      <c r="AV233" s="202"/>
      <c r="AW233" s="202"/>
      <c r="AX233" s="202"/>
      <c r="AY233" s="202"/>
      <c r="AZ233" s="191"/>
      <c r="BA233" s="191"/>
      <c r="BB233" s="201"/>
      <c r="BC233" s="192"/>
      <c r="BD233" s="201"/>
      <c r="BE233" s="201"/>
      <c r="BF233" s="201"/>
      <c r="BG233" s="201"/>
      <c r="BH233" s="201"/>
      <c r="BI233" s="201"/>
      <c r="BJ233" s="201"/>
      <c r="BK233" s="201"/>
      <c r="BL233" s="201"/>
      <c r="BM233" s="201"/>
      <c r="BN233" s="201"/>
      <c r="BO233" s="201"/>
      <c r="BP233" s="201"/>
      <c r="BQ233" s="201"/>
      <c r="BR233" s="201"/>
      <c r="BS233" s="201"/>
      <c r="BT233" s="201"/>
      <c r="BU233" s="201"/>
      <c r="BV233" s="201"/>
      <c r="BW233" s="10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</row>
    <row r="234" spans="1:125" s="203" customFormat="1" ht="12">
      <c r="A234" s="270"/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9"/>
      <c r="AF234" s="200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190"/>
      <c r="AT234" s="202"/>
      <c r="AU234" s="214"/>
      <c r="AV234" s="202"/>
      <c r="AW234" s="202"/>
      <c r="AX234" s="202"/>
      <c r="AY234" s="202"/>
      <c r="AZ234" s="191"/>
      <c r="BA234" s="191"/>
      <c r="BB234" s="201"/>
      <c r="BC234" s="192"/>
      <c r="BD234" s="201"/>
      <c r="BE234" s="201"/>
      <c r="BF234" s="201"/>
      <c r="BG234" s="201"/>
      <c r="BH234" s="201"/>
      <c r="BI234" s="201"/>
      <c r="BJ234" s="201"/>
      <c r="BK234" s="201"/>
      <c r="BL234" s="201"/>
      <c r="BM234" s="201"/>
      <c r="BN234" s="201"/>
      <c r="BO234" s="201"/>
      <c r="BP234" s="201"/>
      <c r="BQ234" s="201"/>
      <c r="BR234" s="201"/>
      <c r="BS234" s="201"/>
      <c r="BT234" s="201"/>
      <c r="BU234" s="201"/>
      <c r="BV234" s="201"/>
      <c r="BW234" s="10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</row>
    <row r="235" spans="1:125" s="203" customFormat="1" ht="12">
      <c r="A235" s="270"/>
      <c r="B235" s="270"/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9"/>
      <c r="AF235" s="200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190"/>
      <c r="AT235" s="202"/>
      <c r="AU235" s="214"/>
      <c r="AV235" s="202"/>
      <c r="AW235" s="202"/>
      <c r="AX235" s="202"/>
      <c r="AY235" s="202"/>
      <c r="AZ235" s="191"/>
      <c r="BA235" s="191"/>
      <c r="BB235" s="201"/>
      <c r="BC235" s="192"/>
      <c r="BD235" s="201"/>
      <c r="BE235" s="201"/>
      <c r="BF235" s="201"/>
      <c r="BG235" s="201"/>
      <c r="BH235" s="201"/>
      <c r="BI235" s="201"/>
      <c r="BJ235" s="201"/>
      <c r="BK235" s="201"/>
      <c r="BL235" s="201"/>
      <c r="BM235" s="201"/>
      <c r="BN235" s="201"/>
      <c r="BO235" s="201"/>
      <c r="BP235" s="201"/>
      <c r="BQ235" s="201"/>
      <c r="BR235" s="201"/>
      <c r="BS235" s="201"/>
      <c r="BT235" s="201"/>
      <c r="BU235" s="201"/>
      <c r="BV235" s="201"/>
      <c r="BW235" s="10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</row>
    <row r="236" spans="1:125" s="203" customFormat="1" ht="12">
      <c r="A236" s="270"/>
      <c r="B236" s="270"/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9"/>
      <c r="AF236" s="200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190"/>
      <c r="AT236" s="202"/>
      <c r="AU236" s="214"/>
      <c r="AV236" s="202"/>
      <c r="AW236" s="202"/>
      <c r="AX236" s="202"/>
      <c r="AY236" s="202"/>
      <c r="AZ236" s="191"/>
      <c r="BA236" s="191"/>
      <c r="BB236" s="201"/>
      <c r="BC236" s="192"/>
      <c r="BD236" s="201"/>
      <c r="BE236" s="201"/>
      <c r="BF236" s="201"/>
      <c r="BG236" s="201"/>
      <c r="BH236" s="201"/>
      <c r="BI236" s="201"/>
      <c r="BJ236" s="201"/>
      <c r="BK236" s="201"/>
      <c r="BL236" s="201"/>
      <c r="BM236" s="201"/>
      <c r="BN236" s="201"/>
      <c r="BO236" s="201"/>
      <c r="BP236" s="201"/>
      <c r="BQ236" s="201"/>
      <c r="BR236" s="201"/>
      <c r="BS236" s="201"/>
      <c r="BT236" s="201"/>
      <c r="BU236" s="201"/>
      <c r="BV236" s="201"/>
      <c r="BW236" s="10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</row>
    <row r="237" spans="1:125" s="203" customFormat="1" ht="12">
      <c r="A237" s="270"/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9"/>
      <c r="AF237" s="200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190"/>
      <c r="AT237" s="202"/>
      <c r="AU237" s="214"/>
      <c r="AV237" s="202"/>
      <c r="AW237" s="202"/>
      <c r="AX237" s="202"/>
      <c r="AY237" s="202"/>
      <c r="AZ237" s="191"/>
      <c r="BA237" s="191"/>
      <c r="BB237" s="201"/>
      <c r="BC237" s="192"/>
      <c r="BD237" s="201"/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01"/>
      <c r="BO237" s="201"/>
      <c r="BP237" s="201"/>
      <c r="BQ237" s="201"/>
      <c r="BR237" s="201"/>
      <c r="BS237" s="201"/>
      <c r="BT237" s="201"/>
      <c r="BU237" s="201"/>
      <c r="BV237" s="201"/>
      <c r="BW237" s="10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</row>
    <row r="238" spans="1:125" s="203" customFormat="1" ht="12">
      <c r="A238" s="270"/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9"/>
      <c r="AF238" s="200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190"/>
      <c r="AT238" s="202"/>
      <c r="AU238" s="214"/>
      <c r="AV238" s="202"/>
      <c r="AW238" s="202"/>
      <c r="AX238" s="202"/>
      <c r="AY238" s="202"/>
      <c r="AZ238" s="191"/>
      <c r="BA238" s="191"/>
      <c r="BB238" s="201"/>
      <c r="BC238" s="192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10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</row>
    <row r="239" spans="1:125" s="203" customFormat="1" ht="12">
      <c r="A239" s="270"/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9"/>
      <c r="AF239" s="200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190"/>
      <c r="AT239" s="202"/>
      <c r="AU239" s="214"/>
      <c r="AV239" s="202"/>
      <c r="AW239" s="202"/>
      <c r="AX239" s="202"/>
      <c r="AY239" s="202"/>
      <c r="AZ239" s="191"/>
      <c r="BA239" s="191"/>
      <c r="BB239" s="201"/>
      <c r="BC239" s="192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10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</row>
    <row r="240" spans="1:125" s="203" customFormat="1" ht="12">
      <c r="A240" s="270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9"/>
      <c r="AF240" s="200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190"/>
      <c r="AT240" s="202"/>
      <c r="AU240" s="214"/>
      <c r="AV240" s="202"/>
      <c r="AW240" s="202"/>
      <c r="AX240" s="202"/>
      <c r="AY240" s="202"/>
      <c r="AZ240" s="191"/>
      <c r="BA240" s="191"/>
      <c r="BB240" s="201"/>
      <c r="BC240" s="192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  <c r="BN240" s="201"/>
      <c r="BO240" s="201"/>
      <c r="BP240" s="201"/>
      <c r="BQ240" s="201"/>
      <c r="BR240" s="201"/>
      <c r="BS240" s="201"/>
      <c r="BT240" s="201"/>
      <c r="BU240" s="201"/>
      <c r="BV240" s="201"/>
      <c r="BW240" s="10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</row>
    <row r="241" spans="1:125" s="203" customFormat="1" ht="12">
      <c r="A241" s="270"/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9"/>
      <c r="AF241" s="200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190"/>
      <c r="AT241" s="202"/>
      <c r="AU241" s="214"/>
      <c r="AV241" s="202"/>
      <c r="AW241" s="202"/>
      <c r="AX241" s="202"/>
      <c r="AY241" s="202"/>
      <c r="AZ241" s="191"/>
      <c r="BA241" s="191"/>
      <c r="BB241" s="201"/>
      <c r="BC241" s="192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  <c r="BT241" s="201"/>
      <c r="BU241" s="201"/>
      <c r="BV241" s="201"/>
      <c r="BW241" s="10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</row>
    <row r="242" spans="1:125" s="203" customFormat="1" ht="12">
      <c r="A242" s="270"/>
      <c r="B242" s="270"/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9"/>
      <c r="AF242" s="200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190"/>
      <c r="AT242" s="202"/>
      <c r="AU242" s="214"/>
      <c r="AV242" s="202"/>
      <c r="AW242" s="202"/>
      <c r="AX242" s="202"/>
      <c r="AY242" s="202"/>
      <c r="AZ242" s="191"/>
      <c r="BA242" s="191"/>
      <c r="BB242" s="201"/>
      <c r="BC242" s="192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1"/>
      <c r="BN242" s="201"/>
      <c r="BO242" s="201"/>
      <c r="BP242" s="201"/>
      <c r="BQ242" s="201"/>
      <c r="BR242" s="201"/>
      <c r="BS242" s="201"/>
      <c r="BT242" s="201"/>
      <c r="BU242" s="201"/>
      <c r="BV242" s="201"/>
      <c r="BW242" s="10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</row>
    <row r="243" spans="1:125" s="203" customFormat="1" ht="12">
      <c r="A243" s="270"/>
      <c r="B243" s="270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9"/>
      <c r="AF243" s="200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190"/>
      <c r="AT243" s="202"/>
      <c r="AU243" s="214"/>
      <c r="AV243" s="202"/>
      <c r="AW243" s="202"/>
      <c r="AX243" s="202"/>
      <c r="AY243" s="202"/>
      <c r="AZ243" s="191"/>
      <c r="BA243" s="191"/>
      <c r="BB243" s="201"/>
      <c r="BC243" s="192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  <c r="BT243" s="201"/>
      <c r="BU243" s="201"/>
      <c r="BV243" s="201"/>
      <c r="BW243" s="10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</row>
    <row r="244" spans="1:125" s="203" customFormat="1" ht="12">
      <c r="A244" s="270"/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9"/>
      <c r="AF244" s="200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190"/>
      <c r="AT244" s="202"/>
      <c r="AU244" s="214"/>
      <c r="AV244" s="202"/>
      <c r="AW244" s="202"/>
      <c r="AX244" s="202"/>
      <c r="AY244" s="202"/>
      <c r="AZ244" s="191"/>
      <c r="BA244" s="191"/>
      <c r="BB244" s="201"/>
      <c r="BC244" s="192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10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</row>
    <row r="245" spans="1:125" s="203" customFormat="1" ht="12">
      <c r="A245" s="270"/>
      <c r="B245" s="270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9"/>
      <c r="AF245" s="200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190"/>
      <c r="AT245" s="202"/>
      <c r="AU245" s="214"/>
      <c r="AV245" s="202"/>
      <c r="AW245" s="202"/>
      <c r="AX245" s="202"/>
      <c r="AY245" s="202"/>
      <c r="AZ245" s="191"/>
      <c r="BA245" s="191"/>
      <c r="BB245" s="201"/>
      <c r="BC245" s="192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  <c r="BT245" s="201"/>
      <c r="BU245" s="201"/>
      <c r="BV245" s="201"/>
      <c r="BW245" s="10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</row>
    <row r="246" spans="1:125" s="203" customFormat="1" ht="12">
      <c r="A246" s="270"/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9"/>
      <c r="AF246" s="200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190"/>
      <c r="AT246" s="202"/>
      <c r="AU246" s="214"/>
      <c r="AV246" s="202"/>
      <c r="AW246" s="202"/>
      <c r="AX246" s="202"/>
      <c r="AY246" s="202"/>
      <c r="AZ246" s="191"/>
      <c r="BA246" s="191"/>
      <c r="BB246" s="201"/>
      <c r="BC246" s="192"/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  <c r="BT246" s="201"/>
      <c r="BU246" s="201"/>
      <c r="BV246" s="201"/>
      <c r="BW246" s="10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</row>
    <row r="247" spans="1:125" s="203" customFormat="1" ht="12">
      <c r="A247" s="270"/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9"/>
      <c r="AF247" s="200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190"/>
      <c r="AT247" s="202"/>
      <c r="AU247" s="214"/>
      <c r="AV247" s="202"/>
      <c r="AW247" s="202"/>
      <c r="AX247" s="202"/>
      <c r="AY247" s="202"/>
      <c r="AZ247" s="191"/>
      <c r="BA247" s="191"/>
      <c r="BB247" s="201"/>
      <c r="BC247" s="192"/>
      <c r="BD247" s="201"/>
      <c r="BE247" s="201"/>
      <c r="BF247" s="201"/>
      <c r="BG247" s="201"/>
      <c r="BH247" s="20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201"/>
      <c r="BT247" s="201"/>
      <c r="BU247" s="201"/>
      <c r="BV247" s="201"/>
      <c r="BW247" s="10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</row>
    <row r="248" spans="1:125" s="203" customFormat="1" ht="12">
      <c r="A248" s="270"/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9"/>
      <c r="AF248" s="200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190"/>
      <c r="AT248" s="202"/>
      <c r="AU248" s="214"/>
      <c r="AV248" s="202"/>
      <c r="AW248" s="202"/>
      <c r="AX248" s="202"/>
      <c r="AY248" s="202"/>
      <c r="AZ248" s="191"/>
      <c r="BA248" s="191"/>
      <c r="BB248" s="201"/>
      <c r="BC248" s="192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10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</row>
    <row r="249" spans="1:125" s="203" customFormat="1" ht="12">
      <c r="A249" s="270"/>
      <c r="B249" s="270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9"/>
      <c r="AF249" s="200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190"/>
      <c r="AT249" s="202"/>
      <c r="AU249" s="214"/>
      <c r="AV249" s="202"/>
      <c r="AW249" s="202"/>
      <c r="AX249" s="202"/>
      <c r="AY249" s="202"/>
      <c r="AZ249" s="191"/>
      <c r="BA249" s="191"/>
      <c r="BB249" s="201"/>
      <c r="BC249" s="192"/>
      <c r="BD249" s="201"/>
      <c r="BE249" s="201"/>
      <c r="BF249" s="201"/>
      <c r="BG249" s="201"/>
      <c r="BH249" s="201"/>
      <c r="BI249" s="201"/>
      <c r="BJ249" s="201"/>
      <c r="BK249" s="201"/>
      <c r="BL249" s="201"/>
      <c r="BM249" s="201"/>
      <c r="BN249" s="201"/>
      <c r="BO249" s="201"/>
      <c r="BP249" s="201"/>
      <c r="BQ249" s="201"/>
      <c r="BR249" s="201"/>
      <c r="BS249" s="201"/>
      <c r="BT249" s="201"/>
      <c r="BU249" s="201"/>
      <c r="BV249" s="201"/>
      <c r="BW249" s="10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</row>
    <row r="250" spans="1:125" s="203" customFormat="1" ht="12">
      <c r="A250" s="270"/>
      <c r="B250" s="270"/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9"/>
      <c r="AF250" s="200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190"/>
      <c r="AT250" s="202"/>
      <c r="AU250" s="214"/>
      <c r="AV250" s="202"/>
      <c r="AW250" s="202"/>
      <c r="AX250" s="202"/>
      <c r="AY250" s="202"/>
      <c r="AZ250" s="191"/>
      <c r="BA250" s="191"/>
      <c r="BB250" s="201"/>
      <c r="BC250" s="192"/>
      <c r="BD250" s="201"/>
      <c r="BE250" s="201"/>
      <c r="BF250" s="201"/>
      <c r="BG250" s="201"/>
      <c r="BH250" s="201"/>
      <c r="BI250" s="201"/>
      <c r="BJ250" s="201"/>
      <c r="BK250" s="201"/>
      <c r="BL250" s="201"/>
      <c r="BM250" s="201"/>
      <c r="BN250" s="201"/>
      <c r="BO250" s="201"/>
      <c r="BP250" s="201"/>
      <c r="BQ250" s="201"/>
      <c r="BR250" s="201"/>
      <c r="BS250" s="201"/>
      <c r="BT250" s="201"/>
      <c r="BU250" s="201"/>
      <c r="BV250" s="201"/>
      <c r="BW250" s="10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</row>
    <row r="251" spans="1:125" s="203" customFormat="1" ht="12">
      <c r="A251" s="270"/>
      <c r="B251" s="270"/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9"/>
      <c r="AF251" s="200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190"/>
      <c r="AT251" s="202"/>
      <c r="AU251" s="214"/>
      <c r="AV251" s="202"/>
      <c r="AW251" s="202"/>
      <c r="AX251" s="202"/>
      <c r="AY251" s="202"/>
      <c r="AZ251" s="191"/>
      <c r="BA251" s="191"/>
      <c r="BB251" s="201"/>
      <c r="BC251" s="192"/>
      <c r="BD251" s="201"/>
      <c r="BE251" s="201"/>
      <c r="BF251" s="201"/>
      <c r="BG251" s="201"/>
      <c r="BH251" s="201"/>
      <c r="BI251" s="201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201"/>
      <c r="BT251" s="201"/>
      <c r="BU251" s="201"/>
      <c r="BV251" s="201"/>
      <c r="BW251" s="10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</row>
    <row r="252" spans="1:125" s="203" customFormat="1" ht="12">
      <c r="A252" s="270"/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9"/>
      <c r="AF252" s="200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190"/>
      <c r="AT252" s="202"/>
      <c r="AU252" s="214"/>
      <c r="AV252" s="202"/>
      <c r="AW252" s="202"/>
      <c r="AX252" s="202"/>
      <c r="AY252" s="202"/>
      <c r="AZ252" s="191"/>
      <c r="BA252" s="191"/>
      <c r="BB252" s="201"/>
      <c r="BC252" s="192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10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</row>
    <row r="253" spans="1:125" s="203" customFormat="1" ht="12">
      <c r="A253" s="270"/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9"/>
      <c r="AF253" s="200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190"/>
      <c r="AT253" s="202"/>
      <c r="AU253" s="214"/>
      <c r="AV253" s="202"/>
      <c r="AW253" s="202"/>
      <c r="AX253" s="202"/>
      <c r="AY253" s="202"/>
      <c r="AZ253" s="191"/>
      <c r="BA253" s="191"/>
      <c r="BB253" s="201"/>
      <c r="BC253" s="192"/>
      <c r="BD253" s="201"/>
      <c r="BE253" s="201"/>
      <c r="BF253" s="201"/>
      <c r="BG253" s="201"/>
      <c r="BH253" s="201"/>
      <c r="BI253" s="201"/>
      <c r="BJ253" s="201"/>
      <c r="BK253" s="201"/>
      <c r="BL253" s="201"/>
      <c r="BM253" s="201"/>
      <c r="BN253" s="201"/>
      <c r="BO253" s="201"/>
      <c r="BP253" s="201"/>
      <c r="BQ253" s="201"/>
      <c r="BR253" s="201"/>
      <c r="BS253" s="201"/>
      <c r="BT253" s="201"/>
      <c r="BU253" s="201"/>
      <c r="BV253" s="201"/>
      <c r="BW253" s="10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</row>
    <row r="254" spans="1:125" s="203" customFormat="1" ht="12">
      <c r="A254" s="270"/>
      <c r="B254" s="270"/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9"/>
      <c r="AF254" s="200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190"/>
      <c r="AT254" s="202"/>
      <c r="AU254" s="214"/>
      <c r="AV254" s="202"/>
      <c r="AW254" s="202"/>
      <c r="AX254" s="202"/>
      <c r="AY254" s="202"/>
      <c r="AZ254" s="191"/>
      <c r="BA254" s="191"/>
      <c r="BB254" s="201"/>
      <c r="BC254" s="192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10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</row>
    <row r="255" spans="1:125" s="203" customFormat="1" ht="12">
      <c r="A255" s="270"/>
      <c r="B255" s="270"/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9"/>
      <c r="AF255" s="200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190"/>
      <c r="AT255" s="202"/>
      <c r="AU255" s="214"/>
      <c r="AV255" s="202"/>
      <c r="AW255" s="202"/>
      <c r="AX255" s="202"/>
      <c r="AY255" s="202"/>
      <c r="AZ255" s="191"/>
      <c r="BA255" s="191"/>
      <c r="BB255" s="201"/>
      <c r="BC255" s="192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10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</row>
    <row r="256" spans="1:125" s="203" customFormat="1" ht="12">
      <c r="A256" s="270"/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9"/>
      <c r="AF256" s="200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190"/>
      <c r="AT256" s="202"/>
      <c r="AU256" s="214"/>
      <c r="AV256" s="202"/>
      <c r="AW256" s="202"/>
      <c r="AX256" s="202"/>
      <c r="AY256" s="202"/>
      <c r="AZ256" s="191"/>
      <c r="BA256" s="191"/>
      <c r="BB256" s="201"/>
      <c r="BC256" s="192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10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</row>
    <row r="257" spans="1:125" s="203" customFormat="1" ht="12">
      <c r="A257" s="270"/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9"/>
      <c r="AF257" s="200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190"/>
      <c r="AT257" s="202"/>
      <c r="AU257" s="214"/>
      <c r="AV257" s="202"/>
      <c r="AW257" s="202"/>
      <c r="AX257" s="202"/>
      <c r="AY257" s="202"/>
      <c r="AZ257" s="191"/>
      <c r="BA257" s="191"/>
      <c r="BB257" s="201"/>
      <c r="BC257" s="192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10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</row>
    <row r="258" spans="1:125" s="203" customFormat="1" ht="12">
      <c r="A258" s="270"/>
      <c r="B258" s="270"/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9"/>
      <c r="AF258" s="200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190"/>
      <c r="AT258" s="202"/>
      <c r="AU258" s="214"/>
      <c r="AV258" s="202"/>
      <c r="AW258" s="202"/>
      <c r="AX258" s="202"/>
      <c r="AY258" s="202"/>
      <c r="AZ258" s="191"/>
      <c r="BA258" s="191"/>
      <c r="BB258" s="201"/>
      <c r="BC258" s="192"/>
      <c r="BD258" s="201"/>
      <c r="BE258" s="201"/>
      <c r="BF258" s="201"/>
      <c r="BG258" s="201"/>
      <c r="BH258" s="201"/>
      <c r="BI258" s="201"/>
      <c r="BJ258" s="201"/>
      <c r="BK258" s="201"/>
      <c r="BL258" s="201"/>
      <c r="BM258" s="201"/>
      <c r="BN258" s="201"/>
      <c r="BO258" s="201"/>
      <c r="BP258" s="201"/>
      <c r="BQ258" s="201"/>
      <c r="BR258" s="201"/>
      <c r="BS258" s="201"/>
      <c r="BT258" s="201"/>
      <c r="BU258" s="201"/>
      <c r="BV258" s="201"/>
      <c r="BW258" s="10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</row>
    <row r="259" spans="1:125" s="203" customFormat="1" ht="12">
      <c r="A259" s="270"/>
      <c r="B259" s="270"/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9"/>
      <c r="AF259" s="200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190"/>
      <c r="AT259" s="202"/>
      <c r="AU259" s="214"/>
      <c r="AV259" s="202"/>
      <c r="AW259" s="202"/>
      <c r="AX259" s="202"/>
      <c r="AY259" s="202"/>
      <c r="AZ259" s="191"/>
      <c r="BA259" s="191"/>
      <c r="BB259" s="201"/>
      <c r="BC259" s="192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10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</row>
    <row r="260" spans="1:125" s="203" customFormat="1" ht="12">
      <c r="A260" s="270"/>
      <c r="B260" s="270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9"/>
      <c r="AF260" s="200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190"/>
      <c r="AT260" s="202"/>
      <c r="AU260" s="214"/>
      <c r="AV260" s="202"/>
      <c r="AW260" s="202"/>
      <c r="AX260" s="202"/>
      <c r="AY260" s="202"/>
      <c r="AZ260" s="191"/>
      <c r="BA260" s="191"/>
      <c r="BB260" s="201"/>
      <c r="BC260" s="192"/>
      <c r="BD260" s="201"/>
      <c r="BE260" s="201"/>
      <c r="BF260" s="201"/>
      <c r="BG260" s="201"/>
      <c r="BH260" s="201"/>
      <c r="BI260" s="201"/>
      <c r="BJ260" s="201"/>
      <c r="BK260" s="201"/>
      <c r="BL260" s="201"/>
      <c r="BM260" s="201"/>
      <c r="BN260" s="201"/>
      <c r="BO260" s="201"/>
      <c r="BP260" s="201"/>
      <c r="BQ260" s="201"/>
      <c r="BR260" s="201"/>
      <c r="BS260" s="201"/>
      <c r="BT260" s="201"/>
      <c r="BU260" s="201"/>
      <c r="BV260" s="201"/>
      <c r="BW260" s="10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</row>
    <row r="261" spans="1:125" s="203" customFormat="1" ht="12">
      <c r="A261" s="270"/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9"/>
      <c r="AF261" s="200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190"/>
      <c r="AT261" s="202"/>
      <c r="AU261" s="214"/>
      <c r="AV261" s="202"/>
      <c r="AW261" s="202"/>
      <c r="AX261" s="202"/>
      <c r="AY261" s="202"/>
      <c r="AZ261" s="191"/>
      <c r="BA261" s="191"/>
      <c r="BB261" s="201"/>
      <c r="BC261" s="192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10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</row>
    <row r="262" spans="1:125" s="203" customFormat="1" ht="12">
      <c r="A262" s="270"/>
      <c r="B262" s="270"/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9"/>
      <c r="AF262" s="200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190"/>
      <c r="AT262" s="202"/>
      <c r="AU262" s="214"/>
      <c r="AV262" s="202"/>
      <c r="AW262" s="202"/>
      <c r="AX262" s="202"/>
      <c r="AY262" s="202"/>
      <c r="AZ262" s="191"/>
      <c r="BA262" s="191"/>
      <c r="BB262" s="201"/>
      <c r="BC262" s="192"/>
      <c r="BD262" s="201"/>
      <c r="BE262" s="201"/>
      <c r="BF262" s="201"/>
      <c r="BG262" s="201"/>
      <c r="BH262" s="201"/>
      <c r="BI262" s="201"/>
      <c r="BJ262" s="201"/>
      <c r="BK262" s="201"/>
      <c r="BL262" s="201"/>
      <c r="BM262" s="201"/>
      <c r="BN262" s="201"/>
      <c r="BO262" s="201"/>
      <c r="BP262" s="201"/>
      <c r="BQ262" s="201"/>
      <c r="BR262" s="201"/>
      <c r="BS262" s="201"/>
      <c r="BT262" s="201"/>
      <c r="BU262" s="201"/>
      <c r="BV262" s="201"/>
      <c r="BW262" s="10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</row>
    <row r="263" spans="1:125" s="203" customFormat="1" ht="12">
      <c r="A263" s="270"/>
      <c r="B263" s="270"/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9"/>
      <c r="AF263" s="200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190"/>
      <c r="AT263" s="202"/>
      <c r="AU263" s="214"/>
      <c r="AV263" s="202"/>
      <c r="AW263" s="202"/>
      <c r="AX263" s="202"/>
      <c r="AY263" s="202"/>
      <c r="AZ263" s="191"/>
      <c r="BA263" s="191"/>
      <c r="BB263" s="201"/>
      <c r="BC263" s="192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10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</row>
    <row r="264" spans="1:125" s="203" customFormat="1" ht="12">
      <c r="A264" s="270"/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9"/>
      <c r="AF264" s="200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190"/>
      <c r="AT264" s="202"/>
      <c r="AU264" s="214"/>
      <c r="AV264" s="202"/>
      <c r="AW264" s="202"/>
      <c r="AX264" s="202"/>
      <c r="AY264" s="202"/>
      <c r="AZ264" s="191"/>
      <c r="BA264" s="191"/>
      <c r="BB264" s="201"/>
      <c r="BC264" s="192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201"/>
      <c r="BT264" s="201"/>
      <c r="BU264" s="201"/>
      <c r="BV264" s="201"/>
      <c r="BW264" s="10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</row>
    <row r="265" spans="1:125" s="203" customFormat="1" ht="12">
      <c r="A265" s="270"/>
      <c r="B265" s="270"/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9"/>
      <c r="AF265" s="200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190"/>
      <c r="AT265" s="202"/>
      <c r="AU265" s="214"/>
      <c r="AV265" s="202"/>
      <c r="AW265" s="202"/>
      <c r="AX265" s="202"/>
      <c r="AY265" s="202"/>
      <c r="AZ265" s="191"/>
      <c r="BA265" s="191"/>
      <c r="BB265" s="201"/>
      <c r="BC265" s="192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10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</row>
    <row r="266" spans="1:125" s="203" customFormat="1" ht="12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9"/>
      <c r="AF266" s="200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190"/>
      <c r="AT266" s="202"/>
      <c r="AU266" s="214"/>
      <c r="AV266" s="202"/>
      <c r="AW266" s="202"/>
      <c r="AX266" s="202"/>
      <c r="AY266" s="202"/>
      <c r="AZ266" s="191"/>
      <c r="BA266" s="191"/>
      <c r="BB266" s="201"/>
      <c r="BC266" s="192"/>
      <c r="BD266" s="201"/>
      <c r="BE266" s="201"/>
      <c r="BF266" s="201"/>
      <c r="BG266" s="201"/>
      <c r="BH266" s="201"/>
      <c r="BI266" s="201"/>
      <c r="BJ266" s="201"/>
      <c r="BK266" s="201"/>
      <c r="BL266" s="201"/>
      <c r="BM266" s="201"/>
      <c r="BN266" s="201"/>
      <c r="BO266" s="201"/>
      <c r="BP266" s="201"/>
      <c r="BQ266" s="201"/>
      <c r="BR266" s="201"/>
      <c r="BS266" s="201"/>
      <c r="BT266" s="201"/>
      <c r="BU266" s="201"/>
      <c r="BV266" s="201"/>
      <c r="BW266" s="10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</row>
    <row r="267" spans="1:125" s="203" customFormat="1" ht="12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9"/>
      <c r="AF267" s="200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190"/>
      <c r="AT267" s="202"/>
      <c r="AU267" s="214"/>
      <c r="AV267" s="202"/>
      <c r="AW267" s="202"/>
      <c r="AX267" s="202"/>
      <c r="AY267" s="202"/>
      <c r="AZ267" s="191"/>
      <c r="BA267" s="191"/>
      <c r="BB267" s="201"/>
      <c r="BC267" s="192"/>
      <c r="BD267" s="201"/>
      <c r="BE267" s="201"/>
      <c r="BF267" s="201"/>
      <c r="BG267" s="201"/>
      <c r="BH267" s="201"/>
      <c r="BI267" s="201"/>
      <c r="BJ267" s="201"/>
      <c r="BK267" s="201"/>
      <c r="BL267" s="201"/>
      <c r="BM267" s="201"/>
      <c r="BN267" s="201"/>
      <c r="BO267" s="201"/>
      <c r="BP267" s="201"/>
      <c r="BQ267" s="201"/>
      <c r="BR267" s="201"/>
      <c r="BS267" s="201"/>
      <c r="BT267" s="201"/>
      <c r="BU267" s="201"/>
      <c r="BV267" s="201"/>
      <c r="BW267" s="10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</row>
    <row r="268" spans="1:125" s="203" customFormat="1" ht="12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9"/>
      <c r="AF268" s="200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190"/>
      <c r="AT268" s="202"/>
      <c r="AU268" s="214"/>
      <c r="AV268" s="202"/>
      <c r="AW268" s="202"/>
      <c r="AX268" s="202"/>
      <c r="AY268" s="202"/>
      <c r="AZ268" s="191"/>
      <c r="BA268" s="191"/>
      <c r="BB268" s="201"/>
      <c r="BC268" s="192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10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</row>
    <row r="269" spans="1:125" s="203" customFormat="1" ht="12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9"/>
      <c r="AF269" s="200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190"/>
      <c r="AT269" s="202"/>
      <c r="AU269" s="214"/>
      <c r="AV269" s="202"/>
      <c r="AW269" s="202"/>
      <c r="AX269" s="202"/>
      <c r="AY269" s="202"/>
      <c r="AZ269" s="191"/>
      <c r="BA269" s="191"/>
      <c r="BB269" s="201"/>
      <c r="BC269" s="192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10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</row>
    <row r="270" spans="1:125" s="203" customFormat="1" ht="12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9"/>
      <c r="AF270" s="200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190"/>
      <c r="AT270" s="202"/>
      <c r="AU270" s="214"/>
      <c r="AV270" s="202"/>
      <c r="AW270" s="202"/>
      <c r="AX270" s="202"/>
      <c r="AY270" s="202"/>
      <c r="AZ270" s="191"/>
      <c r="BA270" s="191"/>
      <c r="BB270" s="201"/>
      <c r="BC270" s="192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1"/>
      <c r="BT270" s="201"/>
      <c r="BU270" s="201"/>
      <c r="BV270" s="201"/>
      <c r="BW270" s="10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</row>
    <row r="271" spans="1:125" s="203" customFormat="1" ht="12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9"/>
      <c r="AF271" s="200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190"/>
      <c r="AT271" s="202"/>
      <c r="AU271" s="214"/>
      <c r="AV271" s="202"/>
      <c r="AW271" s="202"/>
      <c r="AX271" s="202"/>
      <c r="AY271" s="202"/>
      <c r="AZ271" s="191"/>
      <c r="BA271" s="191"/>
      <c r="BB271" s="201"/>
      <c r="BC271" s="192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10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</row>
    <row r="272" spans="1:125" s="203" customFormat="1" ht="12">
      <c r="A272" s="270"/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9"/>
      <c r="AF272" s="200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190"/>
      <c r="AT272" s="202"/>
      <c r="AU272" s="214"/>
      <c r="AV272" s="202"/>
      <c r="AW272" s="202"/>
      <c r="AX272" s="202"/>
      <c r="AY272" s="202"/>
      <c r="AZ272" s="191"/>
      <c r="BA272" s="191"/>
      <c r="BB272" s="201"/>
      <c r="BC272" s="192"/>
      <c r="BD272" s="201"/>
      <c r="BE272" s="201"/>
      <c r="BF272" s="201"/>
      <c r="BG272" s="201"/>
      <c r="BH272" s="201"/>
      <c r="BI272" s="201"/>
      <c r="BJ272" s="201"/>
      <c r="BK272" s="201"/>
      <c r="BL272" s="201"/>
      <c r="BM272" s="201"/>
      <c r="BN272" s="201"/>
      <c r="BO272" s="201"/>
      <c r="BP272" s="201"/>
      <c r="BQ272" s="201"/>
      <c r="BR272" s="201"/>
      <c r="BS272" s="201"/>
      <c r="BT272" s="201"/>
      <c r="BU272" s="201"/>
      <c r="BV272" s="201"/>
      <c r="BW272" s="10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</row>
    <row r="273" spans="1:125" s="203" customFormat="1" ht="12">
      <c r="A273" s="270"/>
      <c r="B273" s="270"/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9"/>
      <c r="AF273" s="200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190"/>
      <c r="AT273" s="202"/>
      <c r="AU273" s="214"/>
      <c r="AV273" s="202"/>
      <c r="AW273" s="202"/>
      <c r="AX273" s="202"/>
      <c r="AY273" s="202"/>
      <c r="AZ273" s="191"/>
      <c r="BA273" s="191"/>
      <c r="BB273" s="201"/>
      <c r="BC273" s="192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1"/>
      <c r="BN273" s="201"/>
      <c r="BO273" s="201"/>
      <c r="BP273" s="201"/>
      <c r="BQ273" s="201"/>
      <c r="BR273" s="201"/>
      <c r="BS273" s="201"/>
      <c r="BT273" s="201"/>
      <c r="BU273" s="201"/>
      <c r="BV273" s="201"/>
      <c r="BW273" s="10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</row>
    <row r="274" spans="1:125" s="203" customFormat="1" ht="12">
      <c r="A274" s="270"/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9"/>
      <c r="AF274" s="200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190"/>
      <c r="AT274" s="202"/>
      <c r="AU274" s="214"/>
      <c r="AV274" s="202"/>
      <c r="AW274" s="202"/>
      <c r="AX274" s="202"/>
      <c r="AY274" s="202"/>
      <c r="AZ274" s="191"/>
      <c r="BA274" s="191"/>
      <c r="BB274" s="201"/>
      <c r="BC274" s="192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201"/>
      <c r="BT274" s="201"/>
      <c r="BU274" s="201"/>
      <c r="BV274" s="201"/>
      <c r="BW274" s="10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</row>
    <row r="275" spans="1:125" s="203" customFormat="1" ht="12">
      <c r="A275" s="270"/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9"/>
      <c r="AF275" s="200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190"/>
      <c r="AT275" s="202"/>
      <c r="AU275" s="214"/>
      <c r="AV275" s="202"/>
      <c r="AW275" s="202"/>
      <c r="AX275" s="202"/>
      <c r="AY275" s="202"/>
      <c r="AZ275" s="191"/>
      <c r="BA275" s="191"/>
      <c r="BB275" s="201"/>
      <c r="BC275" s="192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10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</row>
    <row r="276" spans="1:125" s="203" customFormat="1" ht="12">
      <c r="A276" s="270"/>
      <c r="B276" s="270"/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9"/>
      <c r="AF276" s="200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190"/>
      <c r="AT276" s="202"/>
      <c r="AU276" s="214"/>
      <c r="AV276" s="202"/>
      <c r="AW276" s="202"/>
      <c r="AX276" s="202"/>
      <c r="AY276" s="202"/>
      <c r="AZ276" s="191"/>
      <c r="BA276" s="191"/>
      <c r="BB276" s="201"/>
      <c r="BC276" s="192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10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</row>
    <row r="277" spans="1:125" s="203" customFormat="1" ht="12">
      <c r="A277" s="270"/>
      <c r="B277" s="270"/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9"/>
      <c r="AF277" s="200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190"/>
      <c r="AT277" s="202"/>
      <c r="AU277" s="214"/>
      <c r="AV277" s="202"/>
      <c r="AW277" s="202"/>
      <c r="AX277" s="202"/>
      <c r="AY277" s="202"/>
      <c r="AZ277" s="191"/>
      <c r="BA277" s="191"/>
      <c r="BB277" s="201"/>
      <c r="BC277" s="192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10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</row>
    <row r="278" spans="1:125" s="203" customFormat="1" ht="12">
      <c r="A278" s="270"/>
      <c r="B278" s="270"/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9"/>
      <c r="AF278" s="200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190"/>
      <c r="AT278" s="202"/>
      <c r="AU278" s="214"/>
      <c r="AV278" s="202"/>
      <c r="AW278" s="202"/>
      <c r="AX278" s="202"/>
      <c r="AY278" s="202"/>
      <c r="AZ278" s="191"/>
      <c r="BA278" s="191"/>
      <c r="BB278" s="201"/>
      <c r="BC278" s="192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10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</row>
    <row r="279" spans="1:125" s="203" customFormat="1" ht="12">
      <c r="A279" s="270"/>
      <c r="B279" s="270"/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9"/>
      <c r="AF279" s="200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190"/>
      <c r="AT279" s="202"/>
      <c r="AU279" s="214"/>
      <c r="AV279" s="202"/>
      <c r="AW279" s="202"/>
      <c r="AX279" s="202"/>
      <c r="AY279" s="202"/>
      <c r="AZ279" s="191"/>
      <c r="BA279" s="191"/>
      <c r="BB279" s="201"/>
      <c r="BC279" s="192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10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</row>
    <row r="280" spans="1:125" s="203" customFormat="1" ht="12">
      <c r="A280" s="270"/>
      <c r="B280" s="270"/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9"/>
      <c r="AF280" s="200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190"/>
      <c r="AT280" s="202"/>
      <c r="AU280" s="214"/>
      <c r="AV280" s="202"/>
      <c r="AW280" s="202"/>
      <c r="AX280" s="202"/>
      <c r="AY280" s="202"/>
      <c r="AZ280" s="191"/>
      <c r="BA280" s="191"/>
      <c r="BB280" s="201"/>
      <c r="BC280" s="192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10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</row>
    <row r="281" spans="1:125" s="203" customFormat="1" ht="12">
      <c r="A281" s="270"/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9"/>
      <c r="AF281" s="200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190"/>
      <c r="AT281" s="202"/>
      <c r="AU281" s="214"/>
      <c r="AV281" s="202"/>
      <c r="AW281" s="202"/>
      <c r="AX281" s="202"/>
      <c r="AY281" s="202"/>
      <c r="AZ281" s="191"/>
      <c r="BA281" s="191"/>
      <c r="BB281" s="201"/>
      <c r="BC281" s="192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10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</row>
    <row r="282" spans="1:125" s="203" customFormat="1" ht="12">
      <c r="A282" s="270"/>
      <c r="B282" s="270"/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9"/>
      <c r="AF282" s="200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190"/>
      <c r="AT282" s="202"/>
      <c r="AU282" s="214"/>
      <c r="AV282" s="202"/>
      <c r="AW282" s="202"/>
      <c r="AX282" s="202"/>
      <c r="AY282" s="202"/>
      <c r="AZ282" s="191"/>
      <c r="BA282" s="191"/>
      <c r="BB282" s="201"/>
      <c r="BC282" s="192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10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</row>
    <row r="283" spans="1:125" s="203" customFormat="1" ht="12">
      <c r="A283" s="270"/>
      <c r="B283" s="270"/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9"/>
      <c r="AF283" s="200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190"/>
      <c r="AT283" s="202"/>
      <c r="AU283" s="214"/>
      <c r="AV283" s="202"/>
      <c r="AW283" s="202"/>
      <c r="AX283" s="202"/>
      <c r="AY283" s="202"/>
      <c r="AZ283" s="191"/>
      <c r="BA283" s="191"/>
      <c r="BB283" s="201"/>
      <c r="BC283" s="192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10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</row>
    <row r="284" spans="1:125" s="203" customFormat="1" ht="12">
      <c r="A284" s="270"/>
      <c r="B284" s="270"/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9"/>
      <c r="AF284" s="200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190"/>
      <c r="AT284" s="202"/>
      <c r="AU284" s="214"/>
      <c r="AV284" s="202"/>
      <c r="AW284" s="202"/>
      <c r="AX284" s="202"/>
      <c r="AY284" s="202"/>
      <c r="AZ284" s="191"/>
      <c r="BA284" s="191"/>
      <c r="BB284" s="201"/>
      <c r="BC284" s="192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10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</row>
    <row r="285" spans="1:125" s="203" customFormat="1" ht="12">
      <c r="A285" s="270"/>
      <c r="B285" s="270"/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9"/>
      <c r="AF285" s="200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190"/>
      <c r="AT285" s="202"/>
      <c r="AU285" s="214"/>
      <c r="AV285" s="202"/>
      <c r="AW285" s="202"/>
      <c r="AX285" s="202"/>
      <c r="AY285" s="202"/>
      <c r="AZ285" s="191"/>
      <c r="BA285" s="191"/>
      <c r="BB285" s="201"/>
      <c r="BC285" s="192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10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</row>
    <row r="286" spans="1:125" s="203" customFormat="1" ht="12">
      <c r="A286" s="270"/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9"/>
      <c r="AF286" s="200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190"/>
      <c r="AT286" s="202"/>
      <c r="AU286" s="214"/>
      <c r="AV286" s="202"/>
      <c r="AW286" s="202"/>
      <c r="AX286" s="202"/>
      <c r="AY286" s="202"/>
      <c r="AZ286" s="191"/>
      <c r="BA286" s="191"/>
      <c r="BB286" s="201"/>
      <c r="BC286" s="192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10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</row>
    <row r="287" spans="1:125" s="203" customFormat="1" ht="12">
      <c r="A287" s="270"/>
      <c r="B287" s="270"/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9"/>
      <c r="AF287" s="200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190"/>
      <c r="AT287" s="202"/>
      <c r="AU287" s="214"/>
      <c r="AV287" s="202"/>
      <c r="AW287" s="202"/>
      <c r="AX287" s="202"/>
      <c r="AY287" s="202"/>
      <c r="AZ287" s="191"/>
      <c r="BA287" s="191"/>
      <c r="BB287" s="201"/>
      <c r="BC287" s="192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10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</row>
    <row r="288" spans="1:125" s="203" customFormat="1" ht="12">
      <c r="A288" s="270"/>
      <c r="B288" s="270"/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9"/>
      <c r="AF288" s="200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190"/>
      <c r="AT288" s="202"/>
      <c r="AU288" s="214"/>
      <c r="AV288" s="202"/>
      <c r="AW288" s="202"/>
      <c r="AX288" s="202"/>
      <c r="AY288" s="202"/>
      <c r="AZ288" s="191"/>
      <c r="BA288" s="191"/>
      <c r="BB288" s="201"/>
      <c r="BC288" s="192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201"/>
      <c r="BT288" s="201"/>
      <c r="BU288" s="201"/>
      <c r="BV288" s="201"/>
      <c r="BW288" s="10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</row>
    <row r="289" spans="1:125" s="203" customFormat="1" ht="12">
      <c r="A289" s="270"/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9"/>
      <c r="AF289" s="200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190"/>
      <c r="AT289" s="202"/>
      <c r="AU289" s="214"/>
      <c r="AV289" s="202"/>
      <c r="AW289" s="202"/>
      <c r="AX289" s="202"/>
      <c r="AY289" s="202"/>
      <c r="AZ289" s="191"/>
      <c r="BA289" s="191"/>
      <c r="BB289" s="201"/>
      <c r="BC289" s="192"/>
      <c r="BD289" s="201"/>
      <c r="BE289" s="201"/>
      <c r="BF289" s="201"/>
      <c r="BG289" s="201"/>
      <c r="BH289" s="201"/>
      <c r="BI289" s="201"/>
      <c r="BJ289" s="201"/>
      <c r="BK289" s="201"/>
      <c r="BL289" s="201"/>
      <c r="BM289" s="201"/>
      <c r="BN289" s="201"/>
      <c r="BO289" s="201"/>
      <c r="BP289" s="201"/>
      <c r="BQ289" s="201"/>
      <c r="BR289" s="201"/>
      <c r="BS289" s="201"/>
      <c r="BT289" s="201"/>
      <c r="BU289" s="201"/>
      <c r="BV289" s="201"/>
      <c r="BW289" s="10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</row>
    <row r="290" spans="1:125" s="203" customFormat="1" ht="12">
      <c r="A290" s="270"/>
      <c r="B290" s="270"/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9"/>
      <c r="AF290" s="200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190"/>
      <c r="AT290" s="202"/>
      <c r="AU290" s="214"/>
      <c r="AV290" s="202"/>
      <c r="AW290" s="202"/>
      <c r="AX290" s="202"/>
      <c r="AY290" s="202"/>
      <c r="AZ290" s="191"/>
      <c r="BA290" s="191"/>
      <c r="BB290" s="201"/>
      <c r="BC290" s="192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10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</row>
    <row r="291" spans="1:125" s="203" customFormat="1" ht="12">
      <c r="A291" s="270"/>
      <c r="B291" s="270"/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9"/>
      <c r="AF291" s="200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190"/>
      <c r="AT291" s="202"/>
      <c r="AU291" s="214"/>
      <c r="AV291" s="202"/>
      <c r="AW291" s="202"/>
      <c r="AX291" s="202"/>
      <c r="AY291" s="202"/>
      <c r="AZ291" s="191"/>
      <c r="BA291" s="191"/>
      <c r="BB291" s="201"/>
      <c r="BC291" s="192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201"/>
      <c r="BT291" s="201"/>
      <c r="BU291" s="201"/>
      <c r="BV291" s="201"/>
      <c r="BW291" s="10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</row>
    <row r="292" spans="1:125" s="203" customFormat="1" ht="12">
      <c r="A292" s="270"/>
      <c r="B292" s="270"/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9"/>
      <c r="AF292" s="200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190"/>
      <c r="AT292" s="202"/>
      <c r="AU292" s="214"/>
      <c r="AV292" s="202"/>
      <c r="AW292" s="202"/>
      <c r="AX292" s="202"/>
      <c r="AY292" s="202"/>
      <c r="AZ292" s="191"/>
      <c r="BA292" s="191"/>
      <c r="BB292" s="201"/>
      <c r="BC292" s="192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10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</row>
    <row r="293" spans="1:125" s="203" customFormat="1" ht="12">
      <c r="A293" s="270"/>
      <c r="B293" s="270"/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9"/>
      <c r="AF293" s="200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190"/>
      <c r="AT293" s="202"/>
      <c r="AU293" s="214"/>
      <c r="AV293" s="202"/>
      <c r="AW293" s="202"/>
      <c r="AX293" s="202"/>
      <c r="AY293" s="202"/>
      <c r="AZ293" s="191"/>
      <c r="BA293" s="191"/>
      <c r="BB293" s="201"/>
      <c r="BC293" s="192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201"/>
      <c r="BT293" s="201"/>
      <c r="BU293" s="201"/>
      <c r="BV293" s="201"/>
      <c r="BW293" s="10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</row>
    <row r="294" spans="1:125" s="203" customFormat="1" ht="12">
      <c r="A294" s="270"/>
      <c r="B294" s="270"/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9"/>
      <c r="AF294" s="200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190"/>
      <c r="AT294" s="202"/>
      <c r="AU294" s="214"/>
      <c r="AV294" s="202"/>
      <c r="AW294" s="202"/>
      <c r="AX294" s="202"/>
      <c r="AY294" s="202"/>
      <c r="AZ294" s="191"/>
      <c r="BA294" s="191"/>
      <c r="BB294" s="201"/>
      <c r="BC294" s="192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  <c r="BN294" s="201"/>
      <c r="BO294" s="201"/>
      <c r="BP294" s="201"/>
      <c r="BQ294" s="201"/>
      <c r="BR294" s="201"/>
      <c r="BS294" s="201"/>
      <c r="BT294" s="201"/>
      <c r="BU294" s="201"/>
      <c r="BV294" s="201"/>
      <c r="BW294" s="10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</row>
    <row r="295" spans="1:125" s="203" customFormat="1" ht="12">
      <c r="A295" s="270"/>
      <c r="B295" s="270"/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9"/>
      <c r="AF295" s="200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190"/>
      <c r="AT295" s="202"/>
      <c r="AU295" s="214"/>
      <c r="AV295" s="202"/>
      <c r="AW295" s="202"/>
      <c r="AX295" s="202"/>
      <c r="AY295" s="202"/>
      <c r="AZ295" s="191"/>
      <c r="BA295" s="191"/>
      <c r="BB295" s="201"/>
      <c r="BC295" s="192"/>
      <c r="BD295" s="201"/>
      <c r="BE295" s="201"/>
      <c r="BF295" s="201"/>
      <c r="BG295" s="201"/>
      <c r="BH295" s="201"/>
      <c r="BI295" s="201"/>
      <c r="BJ295" s="201"/>
      <c r="BK295" s="201"/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1"/>
      <c r="BW295" s="10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</row>
    <row r="296" spans="1:125" s="203" customFormat="1" ht="12">
      <c r="A296" s="270"/>
      <c r="B296" s="270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9"/>
      <c r="AF296" s="200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190"/>
      <c r="AT296" s="202"/>
      <c r="AU296" s="214"/>
      <c r="AV296" s="202"/>
      <c r="AW296" s="202"/>
      <c r="AX296" s="202"/>
      <c r="AY296" s="202"/>
      <c r="AZ296" s="191"/>
      <c r="BA296" s="191"/>
      <c r="BB296" s="201"/>
      <c r="BC296" s="192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201"/>
      <c r="BT296" s="201"/>
      <c r="BU296" s="201"/>
      <c r="BV296" s="201"/>
      <c r="BW296" s="10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</row>
    <row r="297" spans="1:125" s="203" customFormat="1" ht="12">
      <c r="A297" s="270"/>
      <c r="B297" s="270"/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9"/>
      <c r="AF297" s="200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190"/>
      <c r="AT297" s="202"/>
      <c r="AU297" s="214"/>
      <c r="AV297" s="202"/>
      <c r="AW297" s="202"/>
      <c r="AX297" s="202"/>
      <c r="AY297" s="202"/>
      <c r="AZ297" s="191"/>
      <c r="BA297" s="191"/>
      <c r="BB297" s="201"/>
      <c r="BC297" s="192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10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</row>
    <row r="298" spans="1:125" s="203" customFormat="1" ht="12">
      <c r="A298" s="270"/>
      <c r="B298" s="270"/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9"/>
      <c r="AF298" s="200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190"/>
      <c r="AT298" s="202"/>
      <c r="AU298" s="214"/>
      <c r="AV298" s="202"/>
      <c r="AW298" s="202"/>
      <c r="AX298" s="202"/>
      <c r="AY298" s="202"/>
      <c r="AZ298" s="191"/>
      <c r="BA298" s="191"/>
      <c r="BB298" s="201"/>
      <c r="BC298" s="192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10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</row>
    <row r="299" spans="1:125" s="203" customFormat="1" ht="12">
      <c r="A299" s="270"/>
      <c r="B299" s="270"/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9"/>
      <c r="AF299" s="200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190"/>
      <c r="AT299" s="202"/>
      <c r="AU299" s="214"/>
      <c r="AV299" s="202"/>
      <c r="AW299" s="202"/>
      <c r="AX299" s="202"/>
      <c r="AY299" s="202"/>
      <c r="AZ299" s="191"/>
      <c r="BA299" s="191"/>
      <c r="BB299" s="201"/>
      <c r="BC299" s="192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10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</row>
    <row r="300" spans="1:125" s="203" customFormat="1" ht="12">
      <c r="A300" s="270"/>
      <c r="B300" s="270"/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9"/>
      <c r="AF300" s="200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190"/>
      <c r="AT300" s="202"/>
      <c r="AU300" s="214"/>
      <c r="AV300" s="202"/>
      <c r="AW300" s="202"/>
      <c r="AX300" s="202"/>
      <c r="AY300" s="202"/>
      <c r="AZ300" s="191"/>
      <c r="BA300" s="191"/>
      <c r="BB300" s="201"/>
      <c r="BC300" s="192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10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</row>
    <row r="301" spans="1:125" s="203" customFormat="1" ht="12">
      <c r="A301" s="270"/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9"/>
      <c r="AF301" s="200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190"/>
      <c r="AT301" s="202"/>
      <c r="AU301" s="214"/>
      <c r="AV301" s="202"/>
      <c r="AW301" s="202"/>
      <c r="AX301" s="202"/>
      <c r="AY301" s="202"/>
      <c r="AZ301" s="191"/>
      <c r="BA301" s="191"/>
      <c r="BB301" s="201"/>
      <c r="BC301" s="192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10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</row>
    <row r="302" spans="1:125" s="203" customFormat="1" ht="12">
      <c r="A302" s="270"/>
      <c r="B302" s="270"/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9"/>
      <c r="AF302" s="200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190"/>
      <c r="AT302" s="202"/>
      <c r="AU302" s="214"/>
      <c r="AV302" s="202"/>
      <c r="AW302" s="202"/>
      <c r="AX302" s="202"/>
      <c r="AY302" s="202"/>
      <c r="AZ302" s="191"/>
      <c r="BA302" s="191"/>
      <c r="BB302" s="201"/>
      <c r="BC302" s="192"/>
      <c r="BD302" s="201"/>
      <c r="BE302" s="201"/>
      <c r="BF302" s="201"/>
      <c r="BG302" s="201"/>
      <c r="BH302" s="201"/>
      <c r="BI302" s="201"/>
      <c r="BJ302" s="201"/>
      <c r="BK302" s="201"/>
      <c r="BL302" s="201"/>
      <c r="BM302" s="201"/>
      <c r="BN302" s="201"/>
      <c r="BO302" s="201"/>
      <c r="BP302" s="201"/>
      <c r="BQ302" s="201"/>
      <c r="BR302" s="201"/>
      <c r="BS302" s="201"/>
      <c r="BT302" s="201"/>
      <c r="BU302" s="201"/>
      <c r="BV302" s="201"/>
      <c r="BW302" s="10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</row>
    <row r="303" spans="1:125" s="203" customFormat="1" ht="12">
      <c r="A303" s="270"/>
      <c r="B303" s="270"/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9"/>
      <c r="AF303" s="200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190"/>
      <c r="AT303" s="202"/>
      <c r="AU303" s="214"/>
      <c r="AV303" s="202"/>
      <c r="AW303" s="202"/>
      <c r="AX303" s="202"/>
      <c r="AY303" s="202"/>
      <c r="AZ303" s="191"/>
      <c r="BA303" s="191"/>
      <c r="BB303" s="201"/>
      <c r="BC303" s="192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  <c r="BN303" s="201"/>
      <c r="BO303" s="201"/>
      <c r="BP303" s="201"/>
      <c r="BQ303" s="201"/>
      <c r="BR303" s="201"/>
      <c r="BS303" s="201"/>
      <c r="BT303" s="201"/>
      <c r="BU303" s="201"/>
      <c r="BV303" s="201"/>
      <c r="BW303" s="10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</row>
    <row r="304" spans="1:125" s="203" customFormat="1" ht="12">
      <c r="A304" s="270"/>
      <c r="B304" s="270"/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9"/>
      <c r="AF304" s="200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190"/>
      <c r="AT304" s="202"/>
      <c r="AU304" s="214"/>
      <c r="AV304" s="202"/>
      <c r="AW304" s="202"/>
      <c r="AX304" s="202"/>
      <c r="AY304" s="202"/>
      <c r="AZ304" s="191"/>
      <c r="BA304" s="191"/>
      <c r="BB304" s="201"/>
      <c r="BC304" s="192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  <c r="BN304" s="201"/>
      <c r="BO304" s="201"/>
      <c r="BP304" s="201"/>
      <c r="BQ304" s="201"/>
      <c r="BR304" s="201"/>
      <c r="BS304" s="201"/>
      <c r="BT304" s="201"/>
      <c r="BU304" s="201"/>
      <c r="BV304" s="201"/>
      <c r="BW304" s="10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</row>
    <row r="305" spans="1:125" s="203" customFormat="1" ht="12">
      <c r="A305" s="270"/>
      <c r="B305" s="270"/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9"/>
      <c r="AF305" s="200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190"/>
      <c r="AT305" s="202"/>
      <c r="AU305" s="214"/>
      <c r="AV305" s="202"/>
      <c r="AW305" s="202"/>
      <c r="AX305" s="202"/>
      <c r="AY305" s="202"/>
      <c r="AZ305" s="191"/>
      <c r="BA305" s="191"/>
      <c r="BB305" s="201"/>
      <c r="BC305" s="192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10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</row>
    <row r="306" spans="1:125" s="203" customFormat="1" ht="12">
      <c r="A306" s="270"/>
      <c r="B306" s="270"/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9"/>
      <c r="AF306" s="200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190"/>
      <c r="AT306" s="202"/>
      <c r="AU306" s="214"/>
      <c r="AV306" s="202"/>
      <c r="AW306" s="202"/>
      <c r="AX306" s="202"/>
      <c r="AY306" s="202"/>
      <c r="AZ306" s="191"/>
      <c r="BA306" s="191"/>
      <c r="BB306" s="201"/>
      <c r="BC306" s="192"/>
      <c r="BD306" s="201"/>
      <c r="BE306" s="201"/>
      <c r="BF306" s="201"/>
      <c r="BG306" s="201"/>
      <c r="BH306" s="201"/>
      <c r="BI306" s="201"/>
      <c r="BJ306" s="201"/>
      <c r="BK306" s="201"/>
      <c r="BL306" s="201"/>
      <c r="BM306" s="201"/>
      <c r="BN306" s="201"/>
      <c r="BO306" s="201"/>
      <c r="BP306" s="201"/>
      <c r="BQ306" s="201"/>
      <c r="BR306" s="201"/>
      <c r="BS306" s="201"/>
      <c r="BT306" s="201"/>
      <c r="BU306" s="201"/>
      <c r="BV306" s="201"/>
      <c r="BW306" s="10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</row>
    <row r="307" spans="1:125" s="203" customFormat="1" ht="12">
      <c r="A307" s="270"/>
      <c r="B307" s="270"/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9"/>
      <c r="AF307" s="200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190"/>
      <c r="AT307" s="202"/>
      <c r="AU307" s="214"/>
      <c r="AV307" s="202"/>
      <c r="AW307" s="202"/>
      <c r="AX307" s="202"/>
      <c r="AY307" s="202"/>
      <c r="AZ307" s="191"/>
      <c r="BA307" s="191"/>
      <c r="BB307" s="201"/>
      <c r="BC307" s="192"/>
      <c r="BD307" s="201"/>
      <c r="BE307" s="201"/>
      <c r="BF307" s="201"/>
      <c r="BG307" s="201"/>
      <c r="BH307" s="201"/>
      <c r="BI307" s="201"/>
      <c r="BJ307" s="201"/>
      <c r="BK307" s="201"/>
      <c r="BL307" s="201"/>
      <c r="BM307" s="201"/>
      <c r="BN307" s="201"/>
      <c r="BO307" s="201"/>
      <c r="BP307" s="201"/>
      <c r="BQ307" s="201"/>
      <c r="BR307" s="201"/>
      <c r="BS307" s="201"/>
      <c r="BT307" s="201"/>
      <c r="BU307" s="201"/>
      <c r="BV307" s="201"/>
      <c r="BW307" s="10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</row>
    <row r="308" spans="1:125" s="203" customFormat="1" ht="12">
      <c r="A308" s="270"/>
      <c r="B308" s="270"/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9"/>
      <c r="AF308" s="200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190"/>
      <c r="AT308" s="202"/>
      <c r="AU308" s="214"/>
      <c r="AV308" s="202"/>
      <c r="AW308" s="202"/>
      <c r="AX308" s="202"/>
      <c r="AY308" s="202"/>
      <c r="AZ308" s="191"/>
      <c r="BA308" s="191"/>
      <c r="BB308" s="201"/>
      <c r="BC308" s="192"/>
      <c r="BD308" s="201"/>
      <c r="BE308" s="201"/>
      <c r="BF308" s="201"/>
      <c r="BG308" s="201"/>
      <c r="BH308" s="201"/>
      <c r="BI308" s="201"/>
      <c r="BJ308" s="201"/>
      <c r="BK308" s="201"/>
      <c r="BL308" s="201"/>
      <c r="BM308" s="201"/>
      <c r="BN308" s="201"/>
      <c r="BO308" s="201"/>
      <c r="BP308" s="201"/>
      <c r="BQ308" s="201"/>
      <c r="BR308" s="201"/>
      <c r="BS308" s="201"/>
      <c r="BT308" s="201"/>
      <c r="BU308" s="201"/>
      <c r="BV308" s="201"/>
      <c r="BW308" s="10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</row>
    <row r="309" spans="1:125" s="203" customFormat="1" ht="12">
      <c r="A309" s="270"/>
      <c r="B309" s="270"/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9"/>
      <c r="AF309" s="200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190"/>
      <c r="AT309" s="202"/>
      <c r="AU309" s="214"/>
      <c r="AV309" s="202"/>
      <c r="AW309" s="202"/>
      <c r="AX309" s="202"/>
      <c r="AY309" s="202"/>
      <c r="AZ309" s="191"/>
      <c r="BA309" s="191"/>
      <c r="BB309" s="201"/>
      <c r="BC309" s="192"/>
      <c r="BD309" s="201"/>
      <c r="BE309" s="201"/>
      <c r="BF309" s="201"/>
      <c r="BG309" s="201"/>
      <c r="BH309" s="201"/>
      <c r="BI309" s="201"/>
      <c r="BJ309" s="201"/>
      <c r="BK309" s="201"/>
      <c r="BL309" s="201"/>
      <c r="BM309" s="201"/>
      <c r="BN309" s="201"/>
      <c r="BO309" s="201"/>
      <c r="BP309" s="201"/>
      <c r="BQ309" s="201"/>
      <c r="BR309" s="201"/>
      <c r="BS309" s="201"/>
      <c r="BT309" s="201"/>
      <c r="BU309" s="201"/>
      <c r="BV309" s="201"/>
      <c r="BW309" s="10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</row>
    <row r="310" spans="1:125" s="203" customFormat="1" ht="12">
      <c r="A310" s="270"/>
      <c r="B310" s="270"/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9"/>
      <c r="AF310" s="200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190"/>
      <c r="AT310" s="202"/>
      <c r="AU310" s="214"/>
      <c r="AV310" s="202"/>
      <c r="AW310" s="202"/>
      <c r="AX310" s="202"/>
      <c r="AY310" s="202"/>
      <c r="AZ310" s="191"/>
      <c r="BA310" s="191"/>
      <c r="BB310" s="201"/>
      <c r="BC310" s="192"/>
      <c r="BD310" s="201"/>
      <c r="BE310" s="201"/>
      <c r="BF310" s="201"/>
      <c r="BG310" s="201"/>
      <c r="BH310" s="201"/>
      <c r="BI310" s="201"/>
      <c r="BJ310" s="201"/>
      <c r="BK310" s="201"/>
      <c r="BL310" s="201"/>
      <c r="BM310" s="201"/>
      <c r="BN310" s="201"/>
      <c r="BO310" s="201"/>
      <c r="BP310" s="201"/>
      <c r="BQ310" s="201"/>
      <c r="BR310" s="201"/>
      <c r="BS310" s="201"/>
      <c r="BT310" s="201"/>
      <c r="BU310" s="201"/>
      <c r="BV310" s="201"/>
      <c r="BW310" s="10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</row>
    <row r="311" spans="1:125" s="203" customFormat="1" ht="12">
      <c r="A311" s="270"/>
      <c r="B311" s="270"/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9"/>
      <c r="AF311" s="200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190"/>
      <c r="AT311" s="202"/>
      <c r="AU311" s="214"/>
      <c r="AV311" s="202"/>
      <c r="AW311" s="202"/>
      <c r="AX311" s="202"/>
      <c r="AY311" s="202"/>
      <c r="AZ311" s="191"/>
      <c r="BA311" s="191"/>
      <c r="BB311" s="201"/>
      <c r="BC311" s="192"/>
      <c r="BD311" s="201"/>
      <c r="BE311" s="201"/>
      <c r="BF311" s="201"/>
      <c r="BG311" s="201"/>
      <c r="BH311" s="201"/>
      <c r="BI311" s="201"/>
      <c r="BJ311" s="201"/>
      <c r="BK311" s="201"/>
      <c r="BL311" s="201"/>
      <c r="BM311" s="201"/>
      <c r="BN311" s="201"/>
      <c r="BO311" s="201"/>
      <c r="BP311" s="201"/>
      <c r="BQ311" s="201"/>
      <c r="BR311" s="201"/>
      <c r="BS311" s="201"/>
      <c r="BT311" s="201"/>
      <c r="BU311" s="201"/>
      <c r="BV311" s="201"/>
      <c r="BW311" s="10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</row>
    <row r="312" spans="1:125" s="203" customFormat="1" ht="12">
      <c r="A312" s="270"/>
      <c r="B312" s="270"/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9"/>
      <c r="AF312" s="200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190"/>
      <c r="AT312" s="202"/>
      <c r="AU312" s="214"/>
      <c r="AV312" s="202"/>
      <c r="AW312" s="202"/>
      <c r="AX312" s="202"/>
      <c r="AY312" s="202"/>
      <c r="AZ312" s="191"/>
      <c r="BA312" s="191"/>
      <c r="BB312" s="201"/>
      <c r="BC312" s="192"/>
      <c r="BD312" s="201"/>
      <c r="BE312" s="201"/>
      <c r="BF312" s="201"/>
      <c r="BG312" s="201"/>
      <c r="BH312" s="201"/>
      <c r="BI312" s="201"/>
      <c r="BJ312" s="201"/>
      <c r="BK312" s="201"/>
      <c r="BL312" s="201"/>
      <c r="BM312" s="201"/>
      <c r="BN312" s="201"/>
      <c r="BO312" s="201"/>
      <c r="BP312" s="201"/>
      <c r="BQ312" s="201"/>
      <c r="BR312" s="201"/>
      <c r="BS312" s="201"/>
      <c r="BT312" s="201"/>
      <c r="BU312" s="201"/>
      <c r="BV312" s="201"/>
      <c r="BW312" s="10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</row>
    <row r="313" spans="1:125" s="203" customFormat="1" ht="12">
      <c r="A313" s="270"/>
      <c r="B313" s="270"/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9"/>
      <c r="AF313" s="200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190"/>
      <c r="AT313" s="202"/>
      <c r="AU313" s="214"/>
      <c r="AV313" s="202"/>
      <c r="AW313" s="202"/>
      <c r="AX313" s="202"/>
      <c r="AY313" s="202"/>
      <c r="AZ313" s="191"/>
      <c r="BA313" s="191"/>
      <c r="BB313" s="201"/>
      <c r="BC313" s="192"/>
      <c r="BD313" s="201"/>
      <c r="BE313" s="201"/>
      <c r="BF313" s="201"/>
      <c r="BG313" s="201"/>
      <c r="BH313" s="201"/>
      <c r="BI313" s="201"/>
      <c r="BJ313" s="201"/>
      <c r="BK313" s="201"/>
      <c r="BL313" s="201"/>
      <c r="BM313" s="201"/>
      <c r="BN313" s="201"/>
      <c r="BO313" s="201"/>
      <c r="BP313" s="201"/>
      <c r="BQ313" s="201"/>
      <c r="BR313" s="201"/>
      <c r="BS313" s="201"/>
      <c r="BT313" s="201"/>
      <c r="BU313" s="201"/>
      <c r="BV313" s="201"/>
      <c r="BW313" s="10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</row>
    <row r="314" spans="1:125" s="203" customFormat="1" ht="12">
      <c r="A314" s="270"/>
      <c r="B314" s="270"/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9"/>
      <c r="AF314" s="200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190"/>
      <c r="AT314" s="202"/>
      <c r="AU314" s="214"/>
      <c r="AV314" s="202"/>
      <c r="AW314" s="202"/>
      <c r="AX314" s="202"/>
      <c r="AY314" s="202"/>
      <c r="AZ314" s="191"/>
      <c r="BA314" s="191"/>
      <c r="BB314" s="201"/>
      <c r="BC314" s="192"/>
      <c r="BD314" s="201"/>
      <c r="BE314" s="201"/>
      <c r="BF314" s="201"/>
      <c r="BG314" s="201"/>
      <c r="BH314" s="201"/>
      <c r="BI314" s="201"/>
      <c r="BJ314" s="201"/>
      <c r="BK314" s="201"/>
      <c r="BL314" s="201"/>
      <c r="BM314" s="201"/>
      <c r="BN314" s="201"/>
      <c r="BO314" s="201"/>
      <c r="BP314" s="201"/>
      <c r="BQ314" s="201"/>
      <c r="BR314" s="201"/>
      <c r="BS314" s="201"/>
      <c r="BT314" s="201"/>
      <c r="BU314" s="201"/>
      <c r="BV314" s="201"/>
      <c r="BW314" s="10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</row>
    <row r="315" spans="1:125" s="203" customFormat="1" ht="12">
      <c r="A315" s="270"/>
      <c r="B315" s="270"/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9"/>
      <c r="AF315" s="200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190"/>
      <c r="AT315" s="202"/>
      <c r="AU315" s="214"/>
      <c r="AV315" s="202"/>
      <c r="AW315" s="202"/>
      <c r="AX315" s="202"/>
      <c r="AY315" s="202"/>
      <c r="AZ315" s="191"/>
      <c r="BA315" s="191"/>
      <c r="BB315" s="201"/>
      <c r="BC315" s="192"/>
      <c r="BD315" s="201"/>
      <c r="BE315" s="201"/>
      <c r="BF315" s="201"/>
      <c r="BG315" s="201"/>
      <c r="BH315" s="201"/>
      <c r="BI315" s="201"/>
      <c r="BJ315" s="201"/>
      <c r="BK315" s="201"/>
      <c r="BL315" s="201"/>
      <c r="BM315" s="201"/>
      <c r="BN315" s="201"/>
      <c r="BO315" s="201"/>
      <c r="BP315" s="201"/>
      <c r="BQ315" s="201"/>
      <c r="BR315" s="201"/>
      <c r="BS315" s="201"/>
      <c r="BT315" s="201"/>
      <c r="BU315" s="201"/>
      <c r="BV315" s="201"/>
      <c r="BW315" s="10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</row>
    <row r="316" spans="1:125" s="203" customFormat="1" ht="12">
      <c r="A316" s="270"/>
      <c r="B316" s="270"/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9"/>
      <c r="AF316" s="200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190"/>
      <c r="AT316" s="202"/>
      <c r="AU316" s="214"/>
      <c r="AV316" s="202"/>
      <c r="AW316" s="202"/>
      <c r="AX316" s="202"/>
      <c r="AY316" s="202"/>
      <c r="AZ316" s="191"/>
      <c r="BA316" s="191"/>
      <c r="BB316" s="201"/>
      <c r="BC316" s="192"/>
      <c r="BD316" s="201"/>
      <c r="BE316" s="201"/>
      <c r="BF316" s="201"/>
      <c r="BG316" s="201"/>
      <c r="BH316" s="201"/>
      <c r="BI316" s="201"/>
      <c r="BJ316" s="201"/>
      <c r="BK316" s="201"/>
      <c r="BL316" s="201"/>
      <c r="BM316" s="201"/>
      <c r="BN316" s="201"/>
      <c r="BO316" s="201"/>
      <c r="BP316" s="201"/>
      <c r="BQ316" s="201"/>
      <c r="BR316" s="201"/>
      <c r="BS316" s="201"/>
      <c r="BT316" s="201"/>
      <c r="BU316" s="201"/>
      <c r="BV316" s="201"/>
      <c r="BW316" s="10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</row>
    <row r="317" spans="1:125" s="203" customFormat="1" ht="12">
      <c r="A317" s="270"/>
      <c r="B317" s="270"/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9"/>
      <c r="AF317" s="200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190"/>
      <c r="AT317" s="202"/>
      <c r="AU317" s="214"/>
      <c r="AV317" s="202"/>
      <c r="AW317" s="202"/>
      <c r="AX317" s="202"/>
      <c r="AY317" s="202"/>
      <c r="AZ317" s="191"/>
      <c r="BA317" s="191"/>
      <c r="BB317" s="201"/>
      <c r="BC317" s="192"/>
      <c r="BD317" s="201"/>
      <c r="BE317" s="201"/>
      <c r="BF317" s="201"/>
      <c r="BG317" s="201"/>
      <c r="BH317" s="201"/>
      <c r="BI317" s="201"/>
      <c r="BJ317" s="201"/>
      <c r="BK317" s="201"/>
      <c r="BL317" s="201"/>
      <c r="BM317" s="201"/>
      <c r="BN317" s="201"/>
      <c r="BO317" s="201"/>
      <c r="BP317" s="201"/>
      <c r="BQ317" s="201"/>
      <c r="BR317" s="201"/>
      <c r="BS317" s="201"/>
      <c r="BT317" s="201"/>
      <c r="BU317" s="201"/>
      <c r="BV317" s="201"/>
      <c r="BW317" s="10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</row>
    <row r="318" spans="1:125" s="203" customFormat="1" ht="12">
      <c r="A318" s="270"/>
      <c r="B318" s="270"/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9"/>
      <c r="AF318" s="200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190"/>
      <c r="AT318" s="202"/>
      <c r="AU318" s="214"/>
      <c r="AV318" s="202"/>
      <c r="AW318" s="202"/>
      <c r="AX318" s="202"/>
      <c r="AY318" s="202"/>
      <c r="AZ318" s="191"/>
      <c r="BA318" s="191"/>
      <c r="BB318" s="201"/>
      <c r="BC318" s="192"/>
      <c r="BD318" s="201"/>
      <c r="BE318" s="201"/>
      <c r="BF318" s="201"/>
      <c r="BG318" s="201"/>
      <c r="BH318" s="201"/>
      <c r="BI318" s="201"/>
      <c r="BJ318" s="201"/>
      <c r="BK318" s="201"/>
      <c r="BL318" s="201"/>
      <c r="BM318" s="201"/>
      <c r="BN318" s="201"/>
      <c r="BO318" s="201"/>
      <c r="BP318" s="201"/>
      <c r="BQ318" s="201"/>
      <c r="BR318" s="201"/>
      <c r="BS318" s="201"/>
      <c r="BT318" s="201"/>
      <c r="BU318" s="201"/>
      <c r="BV318" s="201"/>
      <c r="BW318" s="10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</row>
    <row r="319" spans="1:31" ht="12">
      <c r="A319" s="271"/>
      <c r="B319" s="271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AE319" s="199"/>
    </row>
  </sheetData>
  <sheetProtection selectLockedCells="1" selectUnlockedCells="1"/>
  <mergeCells count="45">
    <mergeCell ref="AS37:AS150"/>
    <mergeCell ref="BW43:BW44"/>
    <mergeCell ref="BW49:BW149"/>
    <mergeCell ref="AZ16:BA17"/>
    <mergeCell ref="BW40:BW41"/>
    <mergeCell ref="AS157:AS159"/>
    <mergeCell ref="AS162:AS164"/>
    <mergeCell ref="AS165:AS179"/>
    <mergeCell ref="AE186:AE191"/>
    <mergeCell ref="I12:X12"/>
    <mergeCell ref="I13:AE13"/>
    <mergeCell ref="I14:BA14"/>
    <mergeCell ref="A16:T16"/>
    <mergeCell ref="U16:AD16"/>
    <mergeCell ref="AU16:AY17"/>
    <mergeCell ref="AI16:AN17"/>
    <mergeCell ref="AO16:AP17"/>
    <mergeCell ref="AS16:AS18"/>
    <mergeCell ref="AT16:AT18"/>
    <mergeCell ref="AS20:AS35"/>
    <mergeCell ref="A17:C18"/>
    <mergeCell ref="D17:E18"/>
    <mergeCell ref="F17:G18"/>
    <mergeCell ref="H17:Q17"/>
    <mergeCell ref="AC17:AD18"/>
    <mergeCell ref="AE16:AE18"/>
    <mergeCell ref="AF16:AF18"/>
    <mergeCell ref="AG16:AG18"/>
    <mergeCell ref="H18:I18"/>
    <mergeCell ref="K18:L18"/>
    <mergeCell ref="M18:Q18"/>
    <mergeCell ref="AH16:AH18"/>
    <mergeCell ref="R17:T18"/>
    <mergeCell ref="U17:V18"/>
    <mergeCell ref="W17:W18"/>
    <mergeCell ref="X17:X18"/>
    <mergeCell ref="Y17:Y18"/>
    <mergeCell ref="Z17:AB18"/>
    <mergeCell ref="I11:X11"/>
    <mergeCell ref="AU1:BA3"/>
    <mergeCell ref="A5:BA5"/>
    <mergeCell ref="C6:BA6"/>
    <mergeCell ref="C7:BA7"/>
    <mergeCell ref="I9:BA9"/>
    <mergeCell ref="I10:BA10"/>
  </mergeCells>
  <printOptions/>
  <pageMargins left="0.25" right="0.25" top="0.75" bottom="0.75" header="0.3" footer="0.5118055555555555"/>
  <pageSetup firstPageNumber="35" useFirstPageNumber="1" fitToHeight="0" horizontalDpi="300" verticalDpi="300" orientation="landscape" paperSize="9" scale="55" r:id="rId1"/>
  <headerFooter alignWithMargins="0">
    <oddHeader>&amp;C&amp;P</oddHeader>
  </headerFooter>
  <colBreaks count="5" manualBreakCount="5">
    <brk id="142" max="65535" man="1"/>
    <brk id="163" max="65535" man="1"/>
    <brk id="185" max="65535" man="1"/>
    <brk id="205" max="65535" man="1"/>
    <brk id="2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Formoza</cp:lastModifiedBy>
  <cp:lastPrinted>2016-03-17T12:35:28Z</cp:lastPrinted>
  <dcterms:created xsi:type="dcterms:W3CDTF">2015-11-10T07:06:48Z</dcterms:created>
  <dcterms:modified xsi:type="dcterms:W3CDTF">2016-03-22T07:07:22Z</dcterms:modified>
  <cp:category/>
  <cp:version/>
  <cp:contentType/>
  <cp:contentStatus/>
</cp:coreProperties>
</file>